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30-2022_1 - SO 101 Chodn..." sheetId="2" r:id="rId2"/>
    <sheet name="030-2022_2 - SO 101 Chodn..." sheetId="3" r:id="rId3"/>
    <sheet name="030-2022_3 - Vedlejší roz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'030-2022_1 - SO 101 Chodn...'!$C$88:$K$362</definedName>
    <definedName name="_xlnm.Print_Area" localSheetId="1">'030-2022_1 - SO 101 Chodn...'!$C$4:$J$39,'030-2022_1 - SO 101 Chodn...'!$C$45:$J$70,'030-2022_1 - SO 101 Chodn...'!$C$76:$K$362</definedName>
    <definedName name="_xlnm.Print_Titles" localSheetId="1">'030-2022_1 - SO 101 Chodn...'!$88:$88</definedName>
    <definedName name="_xlnm._FilterDatabase" localSheetId="2" hidden="1">'030-2022_2 - SO 101 Chodn...'!$C$87:$K$344</definedName>
    <definedName name="_xlnm.Print_Area" localSheetId="2">'030-2022_2 - SO 101 Chodn...'!$C$4:$J$39,'030-2022_2 - SO 101 Chodn...'!$C$45:$J$69,'030-2022_2 - SO 101 Chodn...'!$C$75:$K$344</definedName>
    <definedName name="_xlnm.Print_Titles" localSheetId="2">'030-2022_2 - SO 101 Chodn...'!$87:$87</definedName>
    <definedName name="_xlnm._FilterDatabase" localSheetId="3" hidden="1">'030-2022_3 - Vedlejší roz...'!$C$79:$K$87</definedName>
    <definedName name="_xlnm.Print_Area" localSheetId="3">'030-2022_3 - Vedlejší roz...'!$C$4:$J$39,'030-2022_3 - Vedlejší roz...'!$C$45:$J$61,'030-2022_3 - Vedlejší roz...'!$C$67:$K$87</definedName>
    <definedName name="_xlnm.Print_Titles" localSheetId="3">'030-2022_3 - Vedlejší roz...'!$79:$79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3" r="J37"/>
  <c r="J36"/>
  <c i="1" r="AY56"/>
  <c i="3" r="J35"/>
  <c i="1" r="AX56"/>
  <c i="3" r="BI343"/>
  <c r="BH343"/>
  <c r="BG343"/>
  <c r="BF343"/>
  <c r="T343"/>
  <c r="T342"/>
  <c r="R343"/>
  <c r="R342"/>
  <c r="P343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5"/>
  <c r="BH135"/>
  <c r="BG135"/>
  <c r="BF135"/>
  <c r="T135"/>
  <c r="R135"/>
  <c r="P135"/>
  <c r="BI127"/>
  <c r="BH127"/>
  <c r="BG127"/>
  <c r="BF127"/>
  <c r="T127"/>
  <c r="R127"/>
  <c r="P127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2" r="J37"/>
  <c r="J36"/>
  <c i="1" r="AY55"/>
  <c i="2" r="J35"/>
  <c i="1" r="AX55"/>
  <c i="2" r="BI361"/>
  <c r="BH361"/>
  <c r="BG361"/>
  <c r="BF361"/>
  <c r="T361"/>
  <c r="T360"/>
  <c r="R361"/>
  <c r="R360"/>
  <c r="P361"/>
  <c r="P360"/>
  <c r="BI357"/>
  <c r="BH357"/>
  <c r="BG357"/>
  <c r="BF357"/>
  <c r="T357"/>
  <c r="R357"/>
  <c r="P357"/>
  <c r="BI354"/>
  <c r="BH354"/>
  <c r="BG354"/>
  <c r="BF354"/>
  <c r="T354"/>
  <c r="R354"/>
  <c r="P354"/>
  <c r="BI348"/>
  <c r="BH348"/>
  <c r="BG348"/>
  <c r="BF348"/>
  <c r="T348"/>
  <c r="R348"/>
  <c r="P348"/>
  <c r="BI345"/>
  <c r="BH345"/>
  <c r="BG345"/>
  <c r="BF345"/>
  <c r="T345"/>
  <c r="R345"/>
  <c r="P345"/>
  <c r="BI340"/>
  <c r="BH340"/>
  <c r="BG340"/>
  <c r="BF340"/>
  <c r="T340"/>
  <c r="R340"/>
  <c r="P340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79"/>
  <c r="BH279"/>
  <c r="BG279"/>
  <c r="BF279"/>
  <c r="T279"/>
  <c r="R279"/>
  <c r="P279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38"/>
  <c r="BH238"/>
  <c r="BG238"/>
  <c r="BF238"/>
  <c r="T238"/>
  <c r="R238"/>
  <c r="P238"/>
  <c r="BI233"/>
  <c r="BH233"/>
  <c r="BG233"/>
  <c r="BF233"/>
  <c r="T233"/>
  <c r="R233"/>
  <c r="P233"/>
  <c r="BI226"/>
  <c r="BH226"/>
  <c r="BG226"/>
  <c r="BF226"/>
  <c r="T226"/>
  <c r="R226"/>
  <c r="P226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T192"/>
  <c r="R193"/>
  <c r="R192"/>
  <c r="P193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29"/>
  <c r="BH129"/>
  <c r="BG129"/>
  <c r="BF129"/>
  <c r="T129"/>
  <c r="R129"/>
  <c r="P129"/>
  <c r="BI124"/>
  <c r="BH124"/>
  <c r="BG124"/>
  <c r="BF124"/>
  <c r="T124"/>
  <c r="R124"/>
  <c r="P124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J148"/>
  <c r="BK96"/>
  <c r="BK329"/>
  <c r="BK279"/>
  <c r="BK247"/>
  <c r="BK233"/>
  <c r="BK172"/>
  <c r="J115"/>
  <c r="J334"/>
  <c r="J289"/>
  <c r="J225"/>
  <c r="J186"/>
  <c r="BK142"/>
  <c r="J100"/>
  <c r="BK320"/>
  <c r="J272"/>
  <c r="J247"/>
  <c r="BK188"/>
  <c r="BK135"/>
  <c i="3" r="J339"/>
  <c r="J298"/>
  <c r="J225"/>
  <c r="J197"/>
  <c r="BK149"/>
  <c r="BK117"/>
  <c r="BK327"/>
  <c r="J289"/>
  <c r="J240"/>
  <c r="J178"/>
  <c r="J174"/>
  <c r="BK161"/>
  <c r="BK153"/>
  <c r="J142"/>
  <c r="J120"/>
  <c r="J327"/>
  <c r="BK281"/>
  <c r="BK262"/>
  <c r="BK248"/>
  <c r="J165"/>
  <c r="BK321"/>
  <c r="J262"/>
  <c r="BK251"/>
  <c r="J219"/>
  <c r="BK197"/>
  <c r="J171"/>
  <c i="4" r="J87"/>
  <c r="BK87"/>
  <c i="2" r="J345"/>
  <c r="J331"/>
  <c r="J320"/>
  <c r="BK289"/>
  <c r="BK259"/>
  <c r="J246"/>
  <c r="J238"/>
  <c r="BK217"/>
  <c r="BK186"/>
  <c r="BK154"/>
  <c r="J361"/>
  <c r="BK316"/>
  <c r="J270"/>
  <c r="BK254"/>
  <c r="J221"/>
  <c r="BK166"/>
  <c r="BK345"/>
  <c r="BK312"/>
  <c r="J204"/>
  <c r="J178"/>
  <c r="BK361"/>
  <c r="J284"/>
  <c r="J259"/>
  <c r="J199"/>
  <c r="BK178"/>
  <c r="J142"/>
  <c i="3" r="J343"/>
  <c r="J312"/>
  <c r="BK240"/>
  <c r="BK205"/>
  <c r="J153"/>
  <c r="J103"/>
  <c r="J324"/>
  <c r="J276"/>
  <c r="BK247"/>
  <c r="J180"/>
  <c r="J95"/>
  <c r="J293"/>
  <c r="BK261"/>
  <c r="BK250"/>
  <c r="BK168"/>
  <c r="BK330"/>
  <c r="BK258"/>
  <c r="BK243"/>
  <c r="J202"/>
  <c r="BK120"/>
  <c i="4" r="BK82"/>
  <c r="J85"/>
  <c i="2" r="J340"/>
  <c r="BK330"/>
  <c r="J312"/>
  <c r="BK284"/>
  <c r="J254"/>
  <c r="J244"/>
  <c r="BK221"/>
  <c r="J190"/>
  <c r="J166"/>
  <c r="BK111"/>
  <c r="BK272"/>
  <c r="J267"/>
  <c r="BK238"/>
  <c r="BK175"/>
  <c r="BK163"/>
  <c r="BK100"/>
  <c r="J330"/>
  <c r="J292"/>
  <c r="J217"/>
  <c r="J135"/>
  <c r="BK103"/>
  <c r="J296"/>
  <c r="BK260"/>
  <c r="J233"/>
  <c r="J172"/>
  <c r="J154"/>
  <c i="3" r="J336"/>
  <c r="J330"/>
  <c r="J281"/>
  <c r="BK235"/>
  <c r="BK202"/>
  <c r="BK142"/>
  <c r="BK95"/>
  <c r="J321"/>
  <c r="J254"/>
  <c r="J192"/>
  <c r="J117"/>
  <c r="BK343"/>
  <c r="BK312"/>
  <c r="J267"/>
  <c r="BK230"/>
  <c r="J161"/>
  <c r="J308"/>
  <c r="BK260"/>
  <c r="J248"/>
  <c r="J207"/>
  <c r="BK174"/>
  <c i="4" r="BK84"/>
  <c r="BK86"/>
  <c i="2" r="J170"/>
  <c r="J107"/>
  <c r="J357"/>
  <c r="BK301"/>
  <c r="BK256"/>
  <c r="J209"/>
  <c r="BK158"/>
  <c r="J96"/>
  <c r="J348"/>
  <c r="J316"/>
  <c r="BK226"/>
  <c r="BK199"/>
  <c r="J111"/>
  <c r="J332"/>
  <c r="BK292"/>
  <c r="BK264"/>
  <c r="BK204"/>
  <c r="BK170"/>
  <c r="J158"/>
  <c r="BK107"/>
  <c i="3" r="BK316"/>
  <c r="J261"/>
  <c r="BK207"/>
  <c r="J183"/>
  <c r="J99"/>
  <c r="BK308"/>
  <c r="BK267"/>
  <c r="J251"/>
  <c r="J205"/>
  <c r="BK165"/>
  <c r="J157"/>
  <c r="J149"/>
  <c r="BK127"/>
  <c r="BK103"/>
  <c r="J91"/>
  <c r="J316"/>
  <c r="J260"/>
  <c r="BK219"/>
  <c r="J135"/>
  <c r="BK289"/>
  <c r="BK255"/>
  <c r="J247"/>
  <c r="BK211"/>
  <c r="J188"/>
  <c r="BK135"/>
  <c i="4" r="BK85"/>
  <c r="J83"/>
  <c i="2" r="BK357"/>
  <c r="BK334"/>
  <c r="J329"/>
  <c r="BK308"/>
  <c r="J279"/>
  <c r="J251"/>
  <c r="BK225"/>
  <c r="BK209"/>
  <c r="J175"/>
  <c r="J124"/>
  <c r="J103"/>
  <c r="J354"/>
  <c r="BK296"/>
  <c r="BK244"/>
  <c r="BK193"/>
  <c r="J129"/>
  <c r="BK92"/>
  <c r="BK332"/>
  <c r="J264"/>
  <c r="J188"/>
  <c r="BK115"/>
  <c r="J308"/>
  <c r="BK267"/>
  <c r="BK246"/>
  <c r="J163"/>
  <c r="BK124"/>
  <c i="3" r="J333"/>
  <c r="BK269"/>
  <c r="BK215"/>
  <c r="BK188"/>
  <c r="J127"/>
  <c r="BK91"/>
  <c r="BK304"/>
  <c r="J255"/>
  <c r="J235"/>
  <c r="J113"/>
  <c r="BK339"/>
  <c r="BK276"/>
  <c r="BK225"/>
  <c r="BK157"/>
  <c r="BK293"/>
  <c r="J269"/>
  <c r="J250"/>
  <c r="J215"/>
  <c r="BK178"/>
  <c i="4" r="J86"/>
  <c r="J84"/>
  <c i="2" r="BK348"/>
  <c r="BK331"/>
  <c r="J324"/>
  <c r="J301"/>
  <c r="J260"/>
  <c r="BK250"/>
  <c r="J226"/>
  <c r="J213"/>
  <c r="BK180"/>
  <c r="BK160"/>
  <c i="1" r="AS54"/>
  <c i="2" r="J250"/>
  <c r="BK213"/>
  <c r="BK148"/>
  <c r="BK354"/>
  <c r="BK324"/>
  <c r="BK251"/>
  <c r="BK190"/>
  <c r="J180"/>
  <c r="BK340"/>
  <c r="BK270"/>
  <c r="J256"/>
  <c r="J193"/>
  <c r="J160"/>
  <c r="BK129"/>
  <c r="J92"/>
  <c i="3" r="J304"/>
  <c r="BK264"/>
  <c r="J211"/>
  <c r="BK180"/>
  <c r="BK113"/>
  <c r="BK336"/>
  <c r="BK298"/>
  <c r="J264"/>
  <c r="J243"/>
  <c r="BK183"/>
  <c r="BK99"/>
  <c r="BK324"/>
  <c r="J286"/>
  <c r="J258"/>
  <c r="BK171"/>
  <c r="BK333"/>
  <c r="BK286"/>
  <c r="BK254"/>
  <c r="J230"/>
  <c r="BK192"/>
  <c r="J168"/>
  <c i="4" r="BK83"/>
  <c r="J82"/>
  <c i="2" l="1" r="P91"/>
  <c r="R174"/>
  <c r="P198"/>
  <c r="T243"/>
  <c r="P339"/>
  <c r="P255"/>
  <c r="P353"/>
  <c i="3" r="R90"/>
  <c r="R182"/>
  <c r="R191"/>
  <c r="T246"/>
  <c r="BK320"/>
  <c r="J320"/>
  <c r="J66"/>
  <c r="BK332"/>
  <c r="J332"/>
  <c r="J67"/>
  <c i="4" r="BK81"/>
  <c r="J81"/>
  <c r="J60"/>
  <c i="2" r="T91"/>
  <c r="P174"/>
  <c r="R198"/>
  <c r="R243"/>
  <c r="R339"/>
  <c r="R255"/>
  <c r="R353"/>
  <c i="3" r="BK90"/>
  <c r="P182"/>
  <c r="P191"/>
  <c r="P246"/>
  <c r="P320"/>
  <c r="P263"/>
  <c r="P332"/>
  <c i="4" r="R81"/>
  <c r="R80"/>
  <c i="2" r="BK91"/>
  <c r="J91"/>
  <c r="J61"/>
  <c r="BK174"/>
  <c r="J174"/>
  <c r="J62"/>
  <c r="BK198"/>
  <c r="J198"/>
  <c r="J64"/>
  <c r="P243"/>
  <c r="BK339"/>
  <c r="J339"/>
  <c r="J67"/>
  <c r="BK353"/>
  <c r="J353"/>
  <c r="J68"/>
  <c r="T353"/>
  <c i="3" r="P90"/>
  <c r="BK182"/>
  <c r="J182"/>
  <c r="J62"/>
  <c r="BK191"/>
  <c r="J191"/>
  <c r="J63"/>
  <c r="BK246"/>
  <c r="J246"/>
  <c r="J64"/>
  <c r="R320"/>
  <c r="R263"/>
  <c r="R332"/>
  <c i="4" r="P81"/>
  <c r="P80"/>
  <c i="1" r="AU57"/>
  <c i="2" r="R91"/>
  <c r="T174"/>
  <c r="T198"/>
  <c r="BK243"/>
  <c r="J243"/>
  <c r="J65"/>
  <c r="T339"/>
  <c r="T255"/>
  <c i="3" r="T90"/>
  <c r="T182"/>
  <c r="T191"/>
  <c r="R246"/>
  <c r="T320"/>
  <c r="T263"/>
  <c r="T332"/>
  <c i="4" r="T81"/>
  <c r="T80"/>
  <c i="3" r="BK342"/>
  <c r="J342"/>
  <c r="J68"/>
  <c i="2" r="BK192"/>
  <c r="J192"/>
  <c r="J63"/>
  <c i="3" r="BK263"/>
  <c r="J263"/>
  <c r="J65"/>
  <c i="2" r="BK255"/>
  <c r="J255"/>
  <c r="J66"/>
  <c r="BK360"/>
  <c r="J360"/>
  <c r="J69"/>
  <c i="4" r="J52"/>
  <c r="BE86"/>
  <c r="BE87"/>
  <c r="E70"/>
  <c r="F77"/>
  <c r="BE82"/>
  <c i="3" r="J90"/>
  <c r="J61"/>
  <c i="4" r="BE83"/>
  <c r="BE84"/>
  <c r="BE85"/>
  <c i="3" r="F85"/>
  <c r="BE103"/>
  <c r="BE120"/>
  <c r="BE142"/>
  <c r="BE174"/>
  <c r="BE178"/>
  <c r="BE183"/>
  <c r="BE205"/>
  <c r="BE211"/>
  <c r="BE230"/>
  <c r="BE255"/>
  <c r="BE264"/>
  <c r="BE269"/>
  <c r="BE281"/>
  <c r="BE308"/>
  <c r="BE312"/>
  <c r="BE168"/>
  <c r="BE180"/>
  <c r="BE188"/>
  <c r="BE192"/>
  <c r="BE207"/>
  <c r="BE235"/>
  <c r="BE240"/>
  <c r="BE243"/>
  <c r="BE254"/>
  <c r="BE293"/>
  <c r="BE304"/>
  <c r="BE327"/>
  <c r="BE336"/>
  <c r="E48"/>
  <c r="J52"/>
  <c r="BE91"/>
  <c r="BE99"/>
  <c r="BE113"/>
  <c r="BE149"/>
  <c r="BE153"/>
  <c r="BE157"/>
  <c r="BE197"/>
  <c r="BE202"/>
  <c r="BE215"/>
  <c r="BE219"/>
  <c r="BE260"/>
  <c r="BE261"/>
  <c r="BE262"/>
  <c r="BE276"/>
  <c r="BE289"/>
  <c r="BE316"/>
  <c r="BE330"/>
  <c r="BE333"/>
  <c r="BE95"/>
  <c r="BE117"/>
  <c r="BE127"/>
  <c r="BE135"/>
  <c r="BE161"/>
  <c r="BE165"/>
  <c r="BE171"/>
  <c r="BE225"/>
  <c r="BE247"/>
  <c r="BE248"/>
  <c r="BE250"/>
  <c r="BE251"/>
  <c r="BE258"/>
  <c r="BE267"/>
  <c r="BE286"/>
  <c r="BE298"/>
  <c r="BE321"/>
  <c r="BE324"/>
  <c r="BE339"/>
  <c r="BE343"/>
  <c i="2" r="J52"/>
  <c r="BE92"/>
  <c r="BE96"/>
  <c r="BE100"/>
  <c r="BE107"/>
  <c r="BE115"/>
  <c r="BE142"/>
  <c r="BE172"/>
  <c r="BE180"/>
  <c r="BE193"/>
  <c r="BE199"/>
  <c r="BE209"/>
  <c r="BE213"/>
  <c r="BE221"/>
  <c r="BE225"/>
  <c r="BE233"/>
  <c r="BE238"/>
  <c r="BE244"/>
  <c r="BE251"/>
  <c r="BE254"/>
  <c r="BE279"/>
  <c r="BE312"/>
  <c r="BE324"/>
  <c r="BE334"/>
  <c r="BE345"/>
  <c r="BE348"/>
  <c r="BE361"/>
  <c r="E48"/>
  <c r="F55"/>
  <c r="BE148"/>
  <c r="BE154"/>
  <c r="BE158"/>
  <c r="BE163"/>
  <c r="BE166"/>
  <c r="BE170"/>
  <c r="BE204"/>
  <c r="BE217"/>
  <c r="BE247"/>
  <c r="BE256"/>
  <c r="BE259"/>
  <c r="BE270"/>
  <c r="BE272"/>
  <c r="BE301"/>
  <c r="BE316"/>
  <c r="BE320"/>
  <c r="BE329"/>
  <c r="BE357"/>
  <c r="BE103"/>
  <c r="BE111"/>
  <c r="BE178"/>
  <c r="BE188"/>
  <c r="BE250"/>
  <c r="BE260"/>
  <c r="BE264"/>
  <c r="BE267"/>
  <c r="BE284"/>
  <c r="BE289"/>
  <c r="BE292"/>
  <c r="BE296"/>
  <c r="BE308"/>
  <c r="BE332"/>
  <c r="BE340"/>
  <c r="BE124"/>
  <c r="BE129"/>
  <c r="BE135"/>
  <c r="BE160"/>
  <c r="BE175"/>
  <c r="BE186"/>
  <c r="BE190"/>
  <c r="BE226"/>
  <c r="BE246"/>
  <c r="BE330"/>
  <c r="BE331"/>
  <c r="BE354"/>
  <c r="J34"/>
  <c i="1" r="AW55"/>
  <c i="2" r="F37"/>
  <c i="1" r="BD55"/>
  <c i="4" r="F35"/>
  <c i="1" r="BB57"/>
  <c i="4" r="J34"/>
  <c i="1" r="AW57"/>
  <c i="4" r="F37"/>
  <c i="1" r="BD57"/>
  <c i="2" r="F36"/>
  <c i="1" r="BC55"/>
  <c i="3" r="F37"/>
  <c i="1" r="BD56"/>
  <c i="4" r="F34"/>
  <c i="1" r="BA57"/>
  <c i="2" r="F35"/>
  <c i="1" r="BB55"/>
  <c i="3" r="F36"/>
  <c i="1" r="BC56"/>
  <c i="2" r="F34"/>
  <c i="1" r="BA55"/>
  <c i="3" r="F34"/>
  <c i="1" r="BA56"/>
  <c i="3" r="J34"/>
  <c i="1" r="AW56"/>
  <c i="3" r="F35"/>
  <c i="1" r="BB56"/>
  <c i="4" r="F36"/>
  <c i="1" r="BC57"/>
  <c i="2" l="1" r="P90"/>
  <c r="P89"/>
  <c i="1" r="AU55"/>
  <c i="3" r="T89"/>
  <c r="T88"/>
  <c i="2" r="R90"/>
  <c r="R89"/>
  <c i="3" r="P89"/>
  <c r="P88"/>
  <c i="1" r="AU56"/>
  <c i="3" r="BK89"/>
  <c r="BK88"/>
  <c r="J88"/>
  <c r="J59"/>
  <c i="2" r="T90"/>
  <c r="T89"/>
  <c i="3" r="R89"/>
  <c r="R88"/>
  <c i="2" r="BK90"/>
  <c r="J90"/>
  <c r="J60"/>
  <c i="4" r="BK80"/>
  <c r="J80"/>
  <c r="J59"/>
  <c i="3" r="J33"/>
  <c i="1" r="AV56"/>
  <c r="AT56"/>
  <c r="BD54"/>
  <c r="W33"/>
  <c r="BC54"/>
  <c r="W32"/>
  <c r="BB54"/>
  <c r="AX54"/>
  <c r="BA54"/>
  <c r="W30"/>
  <c i="2" r="F33"/>
  <c i="1" r="AZ55"/>
  <c i="4" r="J33"/>
  <c i="1" r="AV57"/>
  <c r="AT57"/>
  <c i="3" r="F33"/>
  <c i="1" r="AZ56"/>
  <c i="2" r="J33"/>
  <c i="1" r="AV55"/>
  <c r="AT55"/>
  <c i="4" r="F33"/>
  <c i="1" r="AZ57"/>
  <c i="2" l="1" r="BK89"/>
  <c r="J89"/>
  <c i="3" r="J89"/>
  <c r="J60"/>
  <c i="1" r="AU54"/>
  <c i="2" r="J30"/>
  <c i="1" r="AG55"/>
  <c i="3" r="J30"/>
  <c i="1" r="AG56"/>
  <c r="AY54"/>
  <c r="AZ54"/>
  <c r="W29"/>
  <c r="AW54"/>
  <c r="AK30"/>
  <c i="4" r="J30"/>
  <c i="1" r="AG57"/>
  <c r="W31"/>
  <c i="4" l="1" r="J39"/>
  <c i="3" r="J39"/>
  <c i="2" r="J39"/>
  <c r="J59"/>
  <c i="1" r="AN56"/>
  <c r="AN55"/>
  <c r="AN57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<sst xmlns="http://schemas.openxmlformats.org/spreadsheetml/2006/main">
  <si>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</si>
  <si>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</si>
  <si>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</si>
  <si>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</si>
  <si>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</si>
  <si>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{66a65d38-1b82-4aa6-af00-3e904e75099a}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</si>
  <si>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</si>
  <si>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</si>
  <si>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</si>
  <si>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</si>
  <si>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</si>
  <si>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</si>
  <si>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</si>
  <si>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</si>
  <si>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030-2022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</si>
  <si>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</si>
  <si>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</si>
  <si>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Chodník v ul. Radovesnická, Kolín</t>
  </si>
  <si>
    <t>KSO:</t>
  </si>
  <si>
    <t/>
  </si>
  <si>
    <t>CC-CZ:</t>
  </si>
  <si>
    <t>Místo:</t>
  </si>
  <si>
    <t>ul. Radovesnická</t>
  </si>
  <si>
    <t>Datum:</t>
  </si>
  <si>
    <t>9. 2. 2023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</si>
  <si>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</si>
  <si>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</si>
  <si>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</si>
  <si>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</si>
  <si>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</si>
  <si>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</si>
  <si>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</si>
  <si>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</si>
  <si>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</si>
  <si>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</si>
  <si>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</si>
  <si>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</si>
  <si>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</si>
  <si>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</si>
  <si>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</si>
  <si>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</si>
  <si>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</si>
  <si>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</si>
  <si>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</si>
  <si>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</si>
  <si>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</si>
  <si>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</si>
  <si>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</si>
  <si>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</si>
  <si>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</si>
  <si>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</si>
  <si>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</si>
  <si>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</si>
  <si>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</si>
  <si>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</si>
  <si>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</si>
  <si>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</si>
  <si>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</si>
  <si>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</si>
  <si>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</si>
  <si>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</si>
  <si>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</si>
  <si>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</si>
  <si>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</si>
  <si>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</si>
  <si>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</si>
  <si>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</si>
  <si>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</si>
  <si>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</si>
  <si>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</si>
  <si>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</si>
  <si>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</si>
  <si>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</si>
  <si>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</si>
  <si>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</si>
  <si>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</si>
  <si>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</si>
  <si>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</si>
  <si>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</si>
  <si>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</si>
  <si>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030/2022_1</t>
  </si>
  <si>
    <t>SO 101 Chodník úsek A</t>
  </si>
  <si>
    <t>STA</t>
  </si>
  <si>
    <t>1</t>
  </si>
  <si>
    <t>{2ec03fc9-23fa-45c3-9785-aa4e76d6a5c6}</t>
  </si>
  <si>
    <t>2</t>
  </si>
  <si>
    <t>030/2022_2</t>
  </si>
  <si>
    <t>SO 101 Chodník úsek B</t>
  </si>
  <si>
    <t>{b0fdab23-1f53-4300-824a-846cc25325fe}</t>
  </si>
  <si>
    <t>030/2022_3</t>
  </si>
  <si>
    <t>Vedlejší rozpočtové náklady</t>
  </si>
  <si>
    <t>{9b0e2ca2-fecd-454d-9d58-944da55fd861}</t>
  </si>
  <si>
    <t>KRYCÍ LIST SOUPISU PRACÍ</t>
  </si>
  <si>
    <t>Objekt:</t>
  </si>
  <si>
    <t>030/2022_1 - SO 101 Chodník úsek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</si>
  <si>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</si>
  <si>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</si>
  <si>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</si>
  <si>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</si>
  <si>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</si>
  <si>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</si>
  <si>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</si>
  <si>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</si>
  <si>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</si>
  <si>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</si>
  <si>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</si>
  <si>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</si>
  <si>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</si>
  <si>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</si>
  <si>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</si>
  <si>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</si>
  <si>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</si>
  <si>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</si>
  <si>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</si>
  <si>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</si>
  <si>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</si>
  <si>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</si>
  <si>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</si>
  <si>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</si>
  <si>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</si>
  <si>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</si>
  <si>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</si>
  <si>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</si>
  <si>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</si>
  <si>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</si>
  <si>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</si>
  <si>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</si>
  <si>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</si>
  <si>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</si>
  <si>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</si>
  <si>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2023 01</t>
  </si>
  <si>
    <t>4</t>
  </si>
  <si>
    <t>1307126843</t>
  </si>
  <si>
    <t>Online PSC</t>
  </si>
  <si>
    <t>https://podminky.urs.cz/item/CS_URS_2023_01/111251101</t>
  </si>
  <si>
    <t>VV</t>
  </si>
  <si>
    <t>"dle přílohy D.1.1.1.2 Situace pozemní komunikace a D.1.1.1.4 Vzorové příčné řezy"</t>
  </si>
  <si>
    <t>"odstranění keřů"30</t>
  </si>
  <si>
    <t>111301111</t>
  </si>
  <si>
    <t>Sejmutí drnu tl. do 100 mm, v jakékoliv ploše</t>
  </si>
  <si>
    <t>-226508639</t>
  </si>
  <si>
    <t>https://podminky.urs.cz/item/CS_URS_2023_01/111301111</t>
  </si>
  <si>
    <t>"dle přílohy D.1.1.1.2 Situace pozemní komunikace"</t>
  </si>
  <si>
    <t>"sejmutí travního drnu"12+2+2+53+1+3</t>
  </si>
  <si>
    <t>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</si>
  <si>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</si>
  <si>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</si>
  <si>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-150747054</t>
  </si>
  <si>
    <t>https://podminky.urs.cz/item/CS_URS_2023_01/113106123</t>
  </si>
  <si>
    <t>"předláždění"8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</si>
  <si>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</si>
  <si>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</si>
  <si>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659117852</t>
  </si>
  <si>
    <t>https://podminky.urs.cz/item/CS_URS_2023_01/113107341</t>
  </si>
  <si>
    <t>"odtsranění asf. tl.40mm"32</t>
  </si>
  <si>
    <t>5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</si>
  <si>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</si>
  <si>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</si>
  <si>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1406053271</t>
  </si>
  <si>
    <t>https://podminky.urs.cz/item/CS_URS_2023_01/113107342</t>
  </si>
  <si>
    <t>"odstranění asf. tl.70mm"22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</si>
  <si>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</si>
  <si>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</si>
  <si>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</si>
  <si>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</si>
  <si>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-310480222</t>
  </si>
  <si>
    <t>https://podminky.urs.cz/item/CS_URS_2023_01/113202111</t>
  </si>
  <si>
    <t>"obrubník"1+3+2+2+2+2+1+1</t>
  </si>
  <si>
    <t>7</t>
  </si>
  <si>
    <t>122251102</t>
  </si>
  <si>
    <t>Odkopávky a prokopávky nezapažené strojně v hornině třídy těžitelnosti I skupiny 3 přes 20 do 50 m3</t>
  </si>
  <si>
    <t>m3</t>
  </si>
  <si>
    <t>1777902541</t>
  </si>
  <si>
    <t>https://podminky.urs.cz/item/CS_URS_2023_01/122251102</t>
  </si>
  <si>
    <t>"odkop pro konstrukci chodníku"(12+2+2+53+1+1)*0,2</t>
  </si>
  <si>
    <t>Mezisoučet</t>
  </si>
  <si>
    <t>"sanace dle PD v případě potřeby"</t>
  </si>
  <si>
    <t>"sanace chodníku"71*0,2</t>
  </si>
  <si>
    <t>Součet</t>
  </si>
  <si>
    <t>8</t>
  </si>
  <si>
    <t>132254202</t>
  </si>
  <si>
    <t>Hloubení zapažených rýh šířky přes 800 do 2 000 mm strojně s urovnáním dna do předepsaného profilu a spádu v hornině třídy těžitelnosti I skupiny 3 přes 20 do 50 m3</t>
  </si>
  <si>
    <t>-202458735</t>
  </si>
  <si>
    <t>https://podminky.urs.cz/item/CS_URS_2023_01/132254202</t>
  </si>
  <si>
    <t>"pro palisády"44*0,3*0,3</t>
  </si>
  <si>
    <t>"přípojka"3*1*1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</si>
  <si>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</si>
  <si>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</si>
  <si>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</si>
  <si>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17107111</t>
  </si>
  <si>
    <t>https://podminky.urs.cz/item/CS_URS_2023_01/162751117</t>
  </si>
  <si>
    <t>"odkopávky"14,2</t>
  </si>
  <si>
    <t>"sanace"14,2</t>
  </si>
  <si>
    <t>"rýhy"6,96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</si>
  <si>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</si>
  <si>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</si>
  <si>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</si>
  <si>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-293862890</t>
  </si>
  <si>
    <t>https://podminky.urs.cz/item/CS_URS_2023_01/162751119</t>
  </si>
  <si>
    <t>"na skládku do 12km"</t>
  </si>
  <si>
    <t>"odkopávky"14,2*2</t>
  </si>
  <si>
    <t>"sanace"14,2*2</t>
  </si>
  <si>
    <t>"rýhy"6,96*2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</si>
  <si>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</si>
  <si>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</si>
  <si>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</si>
  <si>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</si>
  <si>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303868113</t>
  </si>
  <si>
    <t>https://podminky.urs.cz/item/CS_URS_2023_01/171201231</t>
  </si>
  <si>
    <t>"odkopávky"14,2*1,8</t>
  </si>
  <si>
    <t>"sanace"14,2*1,8</t>
  </si>
  <si>
    <t>"rýhy"6,96*1,8</t>
  </si>
  <si>
    <t>12</t>
  </si>
  <si>
    <t>171251201</t>
  </si>
  <si>
    <t>Uložení sypaniny na skládky nebo meziskládky bez hutnění s upravením uložené sypaniny do předepsaného tvaru</t>
  </si>
  <si>
    <t>1299887269</t>
  </si>
  <si>
    <t>https://podminky.urs.cz/item/CS_URS_2023_01/171251201</t>
  </si>
  <si>
    <t>13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</si>
  <si>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</si>
  <si>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</si>
  <si>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-1299240315</t>
  </si>
  <si>
    <t>https://podminky.urs.cz/item/CS_URS_2023_01/175151101</t>
  </si>
  <si>
    <t>"obsyp přípojek"3*1*1</t>
  </si>
  <si>
    <t>14</t>
  </si>
  <si>
    <t>M</t>
  </si>
  <si>
    <t>58331200</t>
  </si>
  <si>
    <t>štěrkopísek netříděný</t>
  </si>
  <si>
    <t>-2055887966</t>
  </si>
  <si>
    <t>3*1,8</t>
  </si>
  <si>
    <t>181301101</t>
  </si>
  <si>
    <t>Rozprostření a urovnání ornice v rovině nebo ve svahu sklonu do 1:5 při souvislé ploše do 500 m2, tl. vrstvy do 100 mm</t>
  </si>
  <si>
    <t>-1969230623</t>
  </si>
  <si>
    <t>"ohumusování"55+26,5</t>
  </si>
  <si>
    <t>16</t>
  </si>
  <si>
    <t>10364101</t>
  </si>
  <si>
    <t>zemina pro terénní úpravy - ornice</t>
  </si>
  <si>
    <t>914079957</t>
  </si>
  <si>
    <t>"ohumusování"81,5*0,1*1,8</t>
  </si>
  <si>
    <t>17</t>
  </si>
  <si>
    <t>181411131</t>
  </si>
  <si>
    <t>Založení trávníku na půdě předem připravené plochy do 1000 m2 výsevem včetně utažení parkového v rovině nebo na svahu do 1:5</t>
  </si>
  <si>
    <t>-1837090350</t>
  </si>
  <si>
    <t>https://podminky.urs.cz/item/CS_URS_2023_01/181411131</t>
  </si>
  <si>
    <t>"osetí"55+26,5</t>
  </si>
  <si>
    <t>18</t>
  </si>
  <si>
    <t>005724100</t>
  </si>
  <si>
    <t>osiva pícnin směsi travní balení obvykle 25 kg parková</t>
  </si>
  <si>
    <t>kg</t>
  </si>
  <si>
    <t>1231211792</t>
  </si>
  <si>
    <t>81,5*0,05*1,2</t>
  </si>
  <si>
    <t>19</t>
  </si>
  <si>
    <t>181951102</t>
  </si>
  <si>
    <t>Úprava pláně vyrovnáním výškových rozdílů v hornině tř. 1 až 4 se zhutněním</t>
  </si>
  <si>
    <t>652073579</t>
  </si>
  <si>
    <t>"chodník"71</t>
  </si>
  <si>
    <t>Svislé a kompletní konstrukce</t>
  </si>
  <si>
    <t>20</t>
  </si>
  <si>
    <t>339921131</t>
  </si>
  <si>
    <t>Osazování palisád betonových v řadě se zabetonováním výšky palisády do 500 mm</t>
  </si>
  <si>
    <t>459485058</t>
  </si>
  <si>
    <t>https://podminky.urs.cz/item/CS_URS_2023_01/339921131</t>
  </si>
  <si>
    <t>"palisáda 120x180x400"2,7</t>
  </si>
  <si>
    <t>4439426450R</t>
  </si>
  <si>
    <t>Palisáda betonová standard přírodní 120×180×400 mm</t>
  </si>
  <si>
    <t>kus</t>
  </si>
  <si>
    <t>1578424216</t>
  </si>
  <si>
    <t>15*1,1</t>
  </si>
  <si>
    <t>22</t>
  </si>
  <si>
    <t>339921132</t>
  </si>
  <si>
    <t>Osazování palisád betonových v řadě se zabetonováním výšky palisády přes 500 do 1000 mm</t>
  </si>
  <si>
    <t>-277657432</t>
  </si>
  <si>
    <t>https://podminky.urs.cz/item/CS_URS_2023_01/339921132</t>
  </si>
  <si>
    <t>"palisáda 120x180x600"2,7</t>
  </si>
  <si>
    <t>"palisáda 120x180x800"2,7</t>
  </si>
  <si>
    <t>"palisáda 175x200x1000"38</t>
  </si>
  <si>
    <t>23</t>
  </si>
  <si>
    <t>59228414</t>
  </si>
  <si>
    <t>palisáda betonová tyčová půlkulatá přírodní 175x200x1000mm</t>
  </si>
  <si>
    <t>751618892</t>
  </si>
  <si>
    <t>"palisáda 175x200x1000"218*1,05</t>
  </si>
  <si>
    <t>24</t>
  </si>
  <si>
    <t>4439426580R</t>
  </si>
  <si>
    <t>Palisáda betonová standard přírodní 120×180×600 mm</t>
  </si>
  <si>
    <t>-603697957</t>
  </si>
  <si>
    <t>"palisáda 120x180x600"15*1,1</t>
  </si>
  <si>
    <t>25</t>
  </si>
  <si>
    <t>4439426581R</t>
  </si>
  <si>
    <t>Palisáda betonová standard přírodní 120×180×800 mm</t>
  </si>
  <si>
    <t>-1492538636</t>
  </si>
  <si>
    <t>"palisáda 120x180x800"15*1,1</t>
  </si>
  <si>
    <t>Vodorovné konstrukce</t>
  </si>
  <si>
    <t>26</t>
  </si>
  <si>
    <t>451573111</t>
  </si>
  <si>
    <t>Lože pod potrubí, stoky a drobné objekty v otevřeném výkopu z písku a štěrkopísku do 63 mm</t>
  </si>
  <si>
    <t>-310249750</t>
  </si>
  <si>
    <t>https://podminky.urs.cz/item/CS_URS_2023_01/451573111</t>
  </si>
  <si>
    <t>"lože pro přípojky UV"3*1*0,05</t>
  </si>
  <si>
    <t>Komunikace pozemní</t>
  </si>
  <si>
    <t>27</t>
  </si>
  <si>
    <t>564851111</t>
  </si>
  <si>
    <t>Podklad ze štěrkodrti ŠD s rozprostřením a zhutněním plochy přes 100 m2, po zhutnění tl. 150 mm</t>
  </si>
  <si>
    <t>875880164</t>
  </si>
  <si>
    <t>https://podminky.urs.cz/item/CS_URS_2023_01/564851111</t>
  </si>
  <si>
    <t>"sanace chodníku 0/63"12+2+2+54+1</t>
  </si>
  <si>
    <t>28</t>
  </si>
  <si>
    <t>564861111</t>
  </si>
  <si>
    <t>Podklad ze štěrkodrti ŠD s rozprostřením a zhutněním plochy přes 100 m2, po zhutnění tl. 200 mm</t>
  </si>
  <si>
    <t>718694680</t>
  </si>
  <si>
    <t>https://podminky.urs.cz/item/CS_URS_2023_01/564861111</t>
  </si>
  <si>
    <t>"chodník 0/32"12+2+2+54+1</t>
  </si>
  <si>
    <t>29</t>
  </si>
  <si>
    <t>573211109</t>
  </si>
  <si>
    <t>Postřik spojovací PS bez posypu kamenivem z asfaltu silničního, v množství 0,50 kg/m2</t>
  </si>
  <si>
    <t>-53091360</t>
  </si>
  <si>
    <t>https://podminky.urs.cz/item/CS_URS_2023_01/573211109</t>
  </si>
  <si>
    <t>"spojovací postřik"59</t>
  </si>
  <si>
    <t>30</t>
  </si>
  <si>
    <t>577134141</t>
  </si>
  <si>
    <t>Asfaltový beton vrstva obrusná ACO 11 (ABS) s rozprostřením a se zhutněním z modifikovaného asfaltu v pruhu šířky přes 3 m, po zhutnění tl. 40 mm</t>
  </si>
  <si>
    <t>-777766074</t>
  </si>
  <si>
    <t>https://podminky.urs.cz/item/CS_URS_2023_01/577134141</t>
  </si>
  <si>
    <t>"obrusná vrstva"2+32</t>
  </si>
  <si>
    <t>31</t>
  </si>
  <si>
    <t>577165142</t>
  </si>
  <si>
    <t>Asfaltový beton vrstva ložní ACL 16 (ABH) s rozprostřením a zhutněním z modifikovaného asfaltu v pruhu šířky přes 3 m, po zhutnění tl. 70 mm</t>
  </si>
  <si>
    <t>1150845826</t>
  </si>
  <si>
    <t>https://podminky.urs.cz/item/CS_URS_2023_01/577165142</t>
  </si>
  <si>
    <t>"podkladní vrtsva"2+22</t>
  </si>
  <si>
    <t>32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</si>
  <si>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</si>
  <si>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</si>
  <si>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618889660</t>
  </si>
  <si>
    <t>https://podminky.urs.cz/item/CS_URS_2023_01/591241111</t>
  </si>
  <si>
    <t>"žulová dlažba do betonu,skluz výtok žlabu vč. spárování maltou M25 XF4"4</t>
  </si>
  <si>
    <t>33</t>
  </si>
  <si>
    <t>58381007</t>
  </si>
  <si>
    <t>kostka štípaná dlažební žula drobná 8/10</t>
  </si>
  <si>
    <t>71919659</t>
  </si>
  <si>
    <t>34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</si>
  <si>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</si>
  <si>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</si>
  <si>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-1379911185</t>
  </si>
  <si>
    <t>https://podminky.urs.cz/item/CS_URS_2023_01/596211112</t>
  </si>
  <si>
    <t>"chodník 10/20 šedá"12+54+1</t>
  </si>
  <si>
    <t>"reliéfní 10/20 červená"2+2+1</t>
  </si>
  <si>
    <t>"předláždění staávající dlažby"8</t>
  </si>
  <si>
    <t>35</t>
  </si>
  <si>
    <t>59245018</t>
  </si>
  <si>
    <t>dlažba tvar obdélník betonová 200x100x60mm přírodní</t>
  </si>
  <si>
    <t>200103777</t>
  </si>
  <si>
    <t>67*1,02</t>
  </si>
  <si>
    <t>36</t>
  </si>
  <si>
    <t>59245006</t>
  </si>
  <si>
    <t>dlažba tvar obdélník betonová pro nevidomé 200x100x60mm barevná</t>
  </si>
  <si>
    <t>-1877898002</t>
  </si>
  <si>
    <t>5*1,02</t>
  </si>
  <si>
    <t>Trubní vedení</t>
  </si>
  <si>
    <t>37</t>
  </si>
  <si>
    <t>871251111</t>
  </si>
  <si>
    <t>Montáž potrubí z plastických hmot v otevřeném výkopu, z tlakových trubek z tvrdého PVC těsněných gumovým kroužkem vnějšího průměru 110 mm</t>
  </si>
  <si>
    <t>1168001310</t>
  </si>
  <si>
    <t>"montáž půlených chrániček"50+50</t>
  </si>
  <si>
    <t>38</t>
  </si>
  <si>
    <t>345751310</t>
  </si>
  <si>
    <t>kabelové nosné systémy žlaby kabelové materiál recyklovaný PVC materiál recyklovaný PVC kabelový žlab (100x100) žlab s víkem</t>
  </si>
  <si>
    <t>904055025</t>
  </si>
  <si>
    <t>39</t>
  </si>
  <si>
    <t>871310310</t>
  </si>
  <si>
    <t>Montáž kanalizačního potrubí z plastů z polypropylenu PP hladkého plnostěnného SN 10 DN 150</t>
  </si>
  <si>
    <t>712949657</t>
  </si>
  <si>
    <t>https://podminky.urs.cz/item/CS_URS_2023_01/871310310</t>
  </si>
  <si>
    <t>"přípojky"3</t>
  </si>
  <si>
    <t>40</t>
  </si>
  <si>
    <t>28617003</t>
  </si>
  <si>
    <t>trubka kanalizační PP plnostěnná třívrstvá DN 150x1000mm SN10</t>
  </si>
  <si>
    <t>398270188</t>
  </si>
  <si>
    <t>41</t>
  </si>
  <si>
    <t>877355211</t>
  </si>
  <si>
    <t>Montáž tvarovek na kanalizačním potrubí z trub z plastu z tvrdého PVC nebo z polypropylenu v otevřeném výkopu jednoosých DN 200</t>
  </si>
  <si>
    <t>-630689830</t>
  </si>
  <si>
    <t>https://podminky.urs.cz/item/CS_URS_2023_01/877355211</t>
  </si>
  <si>
    <t>"napojení vpustí a prahové vpusti"1</t>
  </si>
  <si>
    <t>42</t>
  </si>
  <si>
    <t>R2</t>
  </si>
  <si>
    <t>Tvarovky PVC SN8 k napojení ul. vpustí</t>
  </si>
  <si>
    <t>-1846388413</t>
  </si>
  <si>
    <t>Ostatní konstrukce a práce, bourání</t>
  </si>
  <si>
    <t>43</t>
  </si>
  <si>
    <t>911121111</t>
  </si>
  <si>
    <t>Montáž zábradlí ocelového přichyceného vruty do betonového podkladu</t>
  </si>
  <si>
    <t>-677167607</t>
  </si>
  <si>
    <t>https://podminky.urs.cz/item/CS_URS_2023_01/911121111</t>
  </si>
  <si>
    <t>"montáž do palisády"40</t>
  </si>
  <si>
    <t>44</t>
  </si>
  <si>
    <t>08022023R</t>
  </si>
  <si>
    <t>Ocelové trubkové dvoumadlové zábradlí s patkou pro kotvení do palisády pozink + 2x nátěr</t>
  </si>
  <si>
    <t>-659840033</t>
  </si>
  <si>
    <t>45</t>
  </si>
  <si>
    <t>914111111</t>
  </si>
  <si>
    <t>Montáž svislé dopravní značky základní velikosti do 1 m2 objímkami na sloupky nebo konzoly</t>
  </si>
  <si>
    <t>1963655610</t>
  </si>
  <si>
    <t>https://podminky.urs.cz/item/CS_URS_2023_01/914111111</t>
  </si>
  <si>
    <t>"budou poožity stávající demontované IZ4a+IZ4b"2</t>
  </si>
  <si>
    <t>46</t>
  </si>
  <si>
    <t>914511111</t>
  </si>
  <si>
    <t>Montáž sloupku dopravních značek délky do 3,5 m do betonového základu</t>
  </si>
  <si>
    <t>495512749</t>
  </si>
  <si>
    <t>https://podminky.urs.cz/item/CS_URS_2023_01/914511111</t>
  </si>
  <si>
    <t>"použijí se stávající sloupky"2</t>
  </si>
  <si>
    <t>47</t>
  </si>
  <si>
    <t>915121112</t>
  </si>
  <si>
    <t>Vodorovné dopravní značení stříkané barvou vodící čára bílá šířky 250 mm souvislá retroreflexní</t>
  </si>
  <si>
    <t>561922312</t>
  </si>
  <si>
    <t>https://podminky.urs.cz/item/CS_URS_2023_01/915121112</t>
  </si>
  <si>
    <t>"V4"43</t>
  </si>
  <si>
    <t>48</t>
  </si>
  <si>
    <t>915611111</t>
  </si>
  <si>
    <t>Předznačení pro vodorovné značení stříkané barvou nebo prováděné z nátěrových hmot liniové dělicí čáry, vodicí proužky</t>
  </si>
  <si>
    <t>-406225207</t>
  </si>
  <si>
    <t>https://podminky.urs.cz/item/CS_URS_2023_01/915611111</t>
  </si>
  <si>
    <t>49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</si>
  <si>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</si>
  <si>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</si>
  <si>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1758136641</t>
  </si>
  <si>
    <t>https://podminky.urs.cz/item/CS_URS_2023_01/916132113</t>
  </si>
  <si>
    <t>"obrubník 15/25"2+3+9+1+27+16-6-4</t>
  </si>
  <si>
    <t>"obrubník 15/15"3+3</t>
  </si>
  <si>
    <t>"obrubník přechodový 15-25/15"4</t>
  </si>
  <si>
    <t>50</t>
  </si>
  <si>
    <t>59217031</t>
  </si>
  <si>
    <t>obrubník betonový silniční 1000x150x250mm</t>
  </si>
  <si>
    <t>1527077301</t>
  </si>
  <si>
    <t>48*1,02</t>
  </si>
  <si>
    <t>51</t>
  </si>
  <si>
    <t>59217032</t>
  </si>
  <si>
    <t>obrubník betonový silniční 1000x150x150mm</t>
  </si>
  <si>
    <t>-490532430</t>
  </si>
  <si>
    <t>6*1,1</t>
  </si>
  <si>
    <t>52</t>
  </si>
  <si>
    <t>59217030</t>
  </si>
  <si>
    <t>obrubník betonový silniční přechodový 1000x150x150-250mm</t>
  </si>
  <si>
    <t>-1987912527</t>
  </si>
  <si>
    <t>53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</si>
  <si>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</si>
  <si>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</si>
  <si>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1256074017</t>
  </si>
  <si>
    <t>https://podminky.urs.cz/item/CS_URS_2023_01/916231213</t>
  </si>
  <si>
    <t>"obrubník 8/25"2+3+6+2+7+2</t>
  </si>
  <si>
    <t>54</t>
  </si>
  <si>
    <t>59217016</t>
  </si>
  <si>
    <t>obrubník betonový chodníkový 1000x80x250mm</t>
  </si>
  <si>
    <t>-275753289</t>
  </si>
  <si>
    <t>"obrubník 8/25"22</t>
  </si>
  <si>
    <t>22*1,02</t>
  </si>
  <si>
    <t>55</t>
  </si>
  <si>
    <t>916991121</t>
  </si>
  <si>
    <t>Lože pod obrubníky, krajníky nebo obruby z dlažebních kostek z betonu prostého</t>
  </si>
  <si>
    <t>-2043952643</t>
  </si>
  <si>
    <t>https://podminky.urs.cz/item/CS_URS_2023_01/916991121</t>
  </si>
  <si>
    <t>"příplatek"</t>
  </si>
  <si>
    <t>"obruby silniční"48*0,35*0,1</t>
  </si>
  <si>
    <t>"obruby chodníkové"22*0,28*0,1</t>
  </si>
  <si>
    <t>"palisády"46,1*0,38*0,1</t>
  </si>
  <si>
    <t>56</t>
  </si>
  <si>
    <t>919112213</t>
  </si>
  <si>
    <t>Řezání dilatačních spár v živičném krytu vytvoření komůrky pro těsnící zálivku šířky 10 mm, hloubky 25 mm</t>
  </si>
  <si>
    <t>-1187616259</t>
  </si>
  <si>
    <t>https://podminky.urs.cz/item/CS_URS_2023_01/919112213</t>
  </si>
  <si>
    <t>"proříznutí spáry"46</t>
  </si>
  <si>
    <t>57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</si>
  <si>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</si>
  <si>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</si>
  <si>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-1589478362</t>
  </si>
  <si>
    <t>https://podminky.urs.cz/item/CS_URS_2023_01/919121112</t>
  </si>
  <si>
    <t>"utěsnění spáry"46</t>
  </si>
  <si>
    <t>58</t>
  </si>
  <si>
    <t>919735111</t>
  </si>
  <si>
    <t>Řezání stávajícího živičného krytu nebo podkladu hloubky do 50 mm</t>
  </si>
  <si>
    <t>-342501256</t>
  </si>
  <si>
    <t>https://podminky.urs.cz/item/CS_URS_2023_01/919735111</t>
  </si>
  <si>
    <t>"řezání tl.40mm"44</t>
  </si>
  <si>
    <t>59</t>
  </si>
  <si>
    <t>919735112</t>
  </si>
  <si>
    <t>Řezání stávajícího živičného krytu nebo podkladu hloubky přes 50 do 100 mm</t>
  </si>
  <si>
    <t>-1769660464</t>
  </si>
  <si>
    <t>https://podminky.urs.cz/item/CS_URS_2023_01/919735112</t>
  </si>
  <si>
    <t>"řezání tl.70mm"44</t>
  </si>
  <si>
    <t>60</t>
  </si>
  <si>
    <t>935113111</t>
  </si>
  <si>
    <t>Osazení odvodňovacího žlabu s krycím roštem polymerbetonového šířky do 200 mm</t>
  </si>
  <si>
    <t>-364706597</t>
  </si>
  <si>
    <t>https://podminky.urs.cz/item/CS_URS_2023_01/935113111</t>
  </si>
  <si>
    <t>"vpust"1</t>
  </si>
  <si>
    <t>"žlab"21</t>
  </si>
  <si>
    <t>61</t>
  </si>
  <si>
    <t>56241453</t>
  </si>
  <si>
    <t>vpusť s kalovým košem s předformovaným odtokem zátěž A15-D 400kN pro žlaby z PE š 150mm</t>
  </si>
  <si>
    <t>1568317861</t>
  </si>
  <si>
    <t>62</t>
  </si>
  <si>
    <t>59227132</t>
  </si>
  <si>
    <t>čelo plné na začátek a konec odvodňovacího žlabu monolitického z polymerbetonu pro vysoké zatížení š 150mm</t>
  </si>
  <si>
    <t>1513462259</t>
  </si>
  <si>
    <t>63</t>
  </si>
  <si>
    <t>56241025</t>
  </si>
  <si>
    <t>rošt můstkový D400 litina pro žlab š 150mm</t>
  </si>
  <si>
    <t>745164916</t>
  </si>
  <si>
    <t>64</t>
  </si>
  <si>
    <t>59227006</t>
  </si>
  <si>
    <t>žlab odvodňovací z polymerbetonu se spádem dna 0,5% 130x155/160mm</t>
  </si>
  <si>
    <t>90981656</t>
  </si>
  <si>
    <t>65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</si>
  <si>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</si>
  <si>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</si>
  <si>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-1603838177</t>
  </si>
  <si>
    <t>https://podminky.urs.cz/item/CS_URS_2023_01/966006132</t>
  </si>
  <si>
    <t>"přesun dopravních značek IZ4a"1+1</t>
  </si>
  <si>
    <t>99</t>
  </si>
  <si>
    <t>Přesuny hmot a sutí</t>
  </si>
  <si>
    <t>66</t>
  </si>
  <si>
    <t>997221561</t>
  </si>
  <si>
    <t>Vodorovná doprava suti bez naložení, ale se složením a s hrubým urovnáním z kusových materiálů, na vzdálenost do 1 km</t>
  </si>
  <si>
    <t>1918263761</t>
  </si>
  <si>
    <t>https://podminky.urs.cz/item/CS_URS_2023_01/997221561</t>
  </si>
  <si>
    <t>"beton"2,87+0,164</t>
  </si>
  <si>
    <t>"živice"3,136+4,84</t>
  </si>
  <si>
    <t>67</t>
  </si>
  <si>
    <t>997221569</t>
  </si>
  <si>
    <t>Vodorovná doprava suti bez naložení, ale se složením a s hrubým urovnáním Příplatek k ceně za každý další i započatý 1 km přes 1 km</t>
  </si>
  <si>
    <t>-681312852</t>
  </si>
  <si>
    <t>https://podminky.urs.cz/item/CS_URS_2023_01/997221569</t>
  </si>
  <si>
    <t>"skládka do 12km"11*11,01</t>
  </si>
  <si>
    <t>68</t>
  </si>
  <si>
    <t>997221611</t>
  </si>
  <si>
    <t>Nakládání na dopravní prostředky pro vodorovnou dopravu suti</t>
  </si>
  <si>
    <t>66027172</t>
  </si>
  <si>
    <t>https://podminky.urs.cz/item/CS_URS_2023_01/997221611</t>
  </si>
  <si>
    <t>997</t>
  </si>
  <si>
    <t>Přesun sutě</t>
  </si>
  <si>
    <t>69</t>
  </si>
  <si>
    <t>997221861</t>
  </si>
  <si>
    <t>Poplatek za uložení stavebního odpadu na recyklační skládce (skládkovné) z prostého betonu zatříděného do Katalogu odpadů pod kódem 17 01 01</t>
  </si>
  <si>
    <t>1239009379</t>
  </si>
  <si>
    <t>https://podminky.urs.cz/item/CS_URS_2023_01/997221861</t>
  </si>
  <si>
    <t>70</t>
  </si>
  <si>
    <t>997221875</t>
  </si>
  <si>
    <t>Poplatek za uložení stavebního odpadu na recyklační skládce (skládkovné) asfaltového bez obsahu dehtu zatříděného do Katalogu odpadů pod kódem 17 03 02</t>
  </si>
  <si>
    <t>803911978</t>
  </si>
  <si>
    <t>https://podminky.urs.cz/item/CS_URS_2023_01/997221875</t>
  </si>
  <si>
    <t>998</t>
  </si>
  <si>
    <t>Přesun hmot</t>
  </si>
  <si>
    <t>71</t>
  </si>
  <si>
    <t>998223011</t>
  </si>
  <si>
    <t>Přesun hmot pro pozemní komunikace s krytem dlážděným dopravní vzdálenost do 200 m jakékoliv délky objektu</t>
  </si>
  <si>
    <t>1912071468</t>
  </si>
  <si>
    <t>https://podminky.urs.cz/item/CS_URS_2023_01/998223011</t>
  </si>
  <si>
    <t>030/2022_2 - SO 101 Chodník úsek B</t>
  </si>
  <si>
    <t>61322932</t>
  </si>
  <si>
    <t>"sejmutí travního drnu"2+92+5+3+11</t>
  </si>
  <si>
    <t>388843144</t>
  </si>
  <si>
    <t>"odtsranění asf. tl.40mm"75</t>
  </si>
  <si>
    <t>1659602531</t>
  </si>
  <si>
    <t>"odstranění asf. tl.70mm"16+40</t>
  </si>
  <si>
    <t>-1474790782</t>
  </si>
  <si>
    <t>"odkop pro chodník"(2+92+11)*0,2</t>
  </si>
  <si>
    <t>"odkop pro vjezdy"(5+3)*0,3</t>
  </si>
  <si>
    <t>"sanace chodníku"113*0,15</t>
  </si>
  <si>
    <t>131251104</t>
  </si>
  <si>
    <t>Hloubení nezapažených jam a zářezů strojně s urovnáním dna do předepsaného profilu a spádu v hornině třídy těžitelnosti I skupiny 3 přes 100 do 500 m3</t>
  </si>
  <si>
    <t>-2028688047</t>
  </si>
  <si>
    <t>https://podminky.urs.cz/item/CS_URS_2023_01/131251104</t>
  </si>
  <si>
    <t>"výkop pro UV"1*1*1,5</t>
  </si>
  <si>
    <t>59488447</t>
  </si>
  <si>
    <t>"přípojka"2,5*1,5*6</t>
  </si>
  <si>
    <t>-1391441289</t>
  </si>
  <si>
    <t>"odkopávky"23,4</t>
  </si>
  <si>
    <t>"sanace"16,95</t>
  </si>
  <si>
    <t>"šachty"1,5</t>
  </si>
  <si>
    <t>"rýhy"22,5</t>
  </si>
  <si>
    <t>1385506467</t>
  </si>
  <si>
    <t>"odkopávky"23,4*2</t>
  </si>
  <si>
    <t>"sanace"16,95*2</t>
  </si>
  <si>
    <t>"šachty"1,5*2</t>
  </si>
  <si>
    <t>"rýhy"22,5*2</t>
  </si>
  <si>
    <t>-894970861</t>
  </si>
  <si>
    <t>"odkopávky"23,4*1,8</t>
  </si>
  <si>
    <t>"sanace"16,95*1,8</t>
  </si>
  <si>
    <t>"šachty"1,5*1,8</t>
  </si>
  <si>
    <t>"rýhy"22,5*1,8</t>
  </si>
  <si>
    <t>604264831</t>
  </si>
  <si>
    <t>174151101</t>
  </si>
  <si>
    <t>Zásyp sypaninou z jakékoliv horniny strojně s uložením výkopku ve vrstvách se zhutněním jam, šachet, rýh nebo kolem objektů v těchto vykopávkách</t>
  </si>
  <si>
    <t>-577181945</t>
  </si>
  <si>
    <t>https://podminky.urs.cz/item/CS_URS_2023_01/174151101</t>
  </si>
  <si>
    <t>"zásyp rýhy"2,5*6</t>
  </si>
  <si>
    <t>-875663665</t>
  </si>
  <si>
    <t>"obsyp přípojek"6*0,35</t>
  </si>
  <si>
    <t>2127669512</t>
  </si>
  <si>
    <t>"zásyp rýhy"15*1,8</t>
  </si>
  <si>
    <t>"obsyp"2,1*1,8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</si>
  <si>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</si>
  <si>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</si>
  <si>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387982188</t>
  </si>
  <si>
    <t>https://podminky.urs.cz/item/CS_URS_2023_01/175151201</t>
  </si>
  <si>
    <t>"obsyp UV"1*1*1,5-0,5</t>
  </si>
  <si>
    <t>58343930</t>
  </si>
  <si>
    <t>kamenivo drcené hrubé frakce 16/32</t>
  </si>
  <si>
    <t>-1383061161</t>
  </si>
  <si>
    <t>"obsyp"1*1,8</t>
  </si>
  <si>
    <t>1265567004</t>
  </si>
  <si>
    <t>"ohumusování"40,5</t>
  </si>
  <si>
    <t>357832424</t>
  </si>
  <si>
    <t>"ohumusování"40,5*0,1*1,8</t>
  </si>
  <si>
    <t>861805830</t>
  </si>
  <si>
    <t>"osetí"40,5</t>
  </si>
  <si>
    <t>605590039</t>
  </si>
  <si>
    <t>40,5*0,05*1,2</t>
  </si>
  <si>
    <t>196648205</t>
  </si>
  <si>
    <t>"chodník"103</t>
  </si>
  <si>
    <t>-1049915761</t>
  </si>
  <si>
    <t>"lože pro přípojky UV"1,5*6*0,05</t>
  </si>
  <si>
    <t>452311151</t>
  </si>
  <si>
    <t>Podkladní a zajišťovací konstrukce z betonu prostého v otevřeném výkopu bez zvýšených nároků na prostředí desky pod potrubí, stoky a drobné objekty z betonu tř. C 20/25</t>
  </si>
  <si>
    <t>1163410046</t>
  </si>
  <si>
    <t>https://podminky.urs.cz/item/CS_URS_2023_01/452311151</t>
  </si>
  <si>
    <t>" podkladní beton UV a šachty"(1*1*0,1)</t>
  </si>
  <si>
    <t>-503304275</t>
  </si>
  <si>
    <t>"sanace chodníku 0/63"113</t>
  </si>
  <si>
    <t>1304825873</t>
  </si>
  <si>
    <t>"chodník 0/32"105</t>
  </si>
  <si>
    <t>564871116</t>
  </si>
  <si>
    <t>Podklad ze štěrkodrti ŠD s rozprostřením a zhutněním plochy přes 100 m2, po zhutnění tl. 300 mm</t>
  </si>
  <si>
    <t>-1244257128</t>
  </si>
  <si>
    <t>https://podminky.urs.cz/item/CS_URS_2023_01/564871116</t>
  </si>
  <si>
    <t>"vjezd"8</t>
  </si>
  <si>
    <t>567132115</t>
  </si>
  <si>
    <t>Podklad ze směsi stmelené cementem SC bez dilatačních spár, s rozprostřením a zhutněním SC C 8/10 (KSC I), po zhutnění tl. 200 mm</t>
  </si>
  <si>
    <t>-1017421477</t>
  </si>
  <si>
    <t>https://podminky.urs.cz/item/CS_URS_2023_01/567132115</t>
  </si>
  <si>
    <t>1637397956</t>
  </si>
  <si>
    <t>"spojovací postřik"69,75</t>
  </si>
  <si>
    <t>1891356367</t>
  </si>
  <si>
    <t>"obrusná vrstva"69,75</t>
  </si>
  <si>
    <t>-1248580555</t>
  </si>
  <si>
    <t>"podkladní vrtsva"50,5</t>
  </si>
  <si>
    <t>-1767760817</t>
  </si>
  <si>
    <t>"chodník 10/20 šedá"92+11</t>
  </si>
  <si>
    <t>"reliéfní 10/20 červená"2</t>
  </si>
  <si>
    <t>1510378670</t>
  </si>
  <si>
    <t>103*1,02</t>
  </si>
  <si>
    <t>1569215962</t>
  </si>
  <si>
    <t>2*1,02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</si>
  <si>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</si>
  <si>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</si>
  <si>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1092452425</t>
  </si>
  <si>
    <t>https://podminky.urs.cz/item/CS_URS_2023_01/596211210</t>
  </si>
  <si>
    <t>"vjezd"5</t>
  </si>
  <si>
    <t>"reliéfní"3</t>
  </si>
  <si>
    <t>59245020</t>
  </si>
  <si>
    <t>dlažba tvar obdélník betonová 200x100x80mm přírodní</t>
  </si>
  <si>
    <t>-409466752</t>
  </si>
  <si>
    <t>5*1,03 'Přepočtené koeficientem množství</t>
  </si>
  <si>
    <t>59245226</t>
  </si>
  <si>
    <t>dlažba tvar obdélník betonová pro nevidomé 200x100x80mm barevná</t>
  </si>
  <si>
    <t>1520332073</t>
  </si>
  <si>
    <t>"reliéfní"3*1,02</t>
  </si>
  <si>
    <t>3,06*1,03 'Přepočtené koeficientem množství</t>
  </si>
  <si>
    <t>090220231354R</t>
  </si>
  <si>
    <t>Navrtávka betonového potrubí pro přípojku DN150</t>
  </si>
  <si>
    <t>-639688270</t>
  </si>
  <si>
    <t>1647679824</t>
  </si>
  <si>
    <t>"montáž půlených chrániček"50</t>
  </si>
  <si>
    <t>19224860</t>
  </si>
  <si>
    <t>487036937</t>
  </si>
  <si>
    <t>"přípojky"5</t>
  </si>
  <si>
    <t>810517050</t>
  </si>
  <si>
    <t>-306160007</t>
  </si>
  <si>
    <t>"napojení vpustí a prahové vpusti"2</t>
  </si>
  <si>
    <t>-1388656020</t>
  </si>
  <si>
    <t>"dle montáže tvarovek"2</t>
  </si>
  <si>
    <t>895941111R</t>
  </si>
  <si>
    <t>Zřízení vpusti kanalizační uliční z betonových dílců typ UV-50 normální</t>
  </si>
  <si>
    <t>-496497829</t>
  </si>
  <si>
    <t>R3</t>
  </si>
  <si>
    <t>Litinová mříž 500x500 tř. D400 + rám + kalový koš</t>
  </si>
  <si>
    <t>kompl</t>
  </si>
  <si>
    <t>-302861504</t>
  </si>
  <si>
    <t>R5</t>
  </si>
  <si>
    <t>Kompletní betonové dílce uliční vpusti</t>
  </si>
  <si>
    <t>-674316007</t>
  </si>
  <si>
    <t>-1354027414</t>
  </si>
  <si>
    <t>"V4"81</t>
  </si>
  <si>
    <t>-317932673</t>
  </si>
  <si>
    <t>-1045216771</t>
  </si>
  <si>
    <t>"obrubník 15/25"2+75-4-7</t>
  </si>
  <si>
    <t>"obrubník 15/15"2+5</t>
  </si>
  <si>
    <t>2125753317</t>
  </si>
  <si>
    <t>66*1,02</t>
  </si>
  <si>
    <t>1482740231</t>
  </si>
  <si>
    <t>7*1,1</t>
  </si>
  <si>
    <t>-1085529018</t>
  </si>
  <si>
    <t>885558319</t>
  </si>
  <si>
    <t>"obrubník 8/25"77+5</t>
  </si>
  <si>
    <t>1330554220</t>
  </si>
  <si>
    <t>82*1,02</t>
  </si>
  <si>
    <t>-775214083</t>
  </si>
  <si>
    <t>"obruby silniční"77*0,35*0,1</t>
  </si>
  <si>
    <t>"obruby chodníkové"82*0,28*0,1</t>
  </si>
  <si>
    <t>-297110806</t>
  </si>
  <si>
    <t>"proříznutí spáry"97</t>
  </si>
  <si>
    <t>923597062</t>
  </si>
  <si>
    <t>"utěsnění spáry"97</t>
  </si>
  <si>
    <t>611021622</t>
  </si>
  <si>
    <t>"řezání tl.40mm"80+1+1+6+6+3</t>
  </si>
  <si>
    <t>219949523</t>
  </si>
  <si>
    <t>"řezání tl.70mm"80+1+1+6+6+3</t>
  </si>
  <si>
    <t>863728108</t>
  </si>
  <si>
    <t>"živice"7,35+12,32</t>
  </si>
  <si>
    <t>1632125727</t>
  </si>
  <si>
    <t>"skládka do 12km"11*19,67</t>
  </si>
  <si>
    <t>-1380565645</t>
  </si>
  <si>
    <t>997221815</t>
  </si>
  <si>
    <t>Poplatek za uložení stavebního odpadu na skládce (skládkovné) betonového</t>
  </si>
  <si>
    <t>-1191686749</t>
  </si>
  <si>
    <t>997221551</t>
  </si>
  <si>
    <t>Vodorovná doprava suti bez naložení, ale se složením a s hrubým urovnáním ze sypkých materiálů, na vzdálenost do 1 km</t>
  </si>
  <si>
    <t>-1639658678</t>
  </si>
  <si>
    <t>https://podminky.urs.cz/item/CS_URS_2023_01/997221551</t>
  </si>
  <si>
    <t>997221559</t>
  </si>
  <si>
    <t>1868820042</t>
  </si>
  <si>
    <t>https://podminky.urs.cz/item/CS_URS_2023_01/997221559</t>
  </si>
  <si>
    <t>-1244772003</t>
  </si>
  <si>
    <t>995185600</t>
  </si>
  <si>
    <t>030/2022_3 - Vedlejší rozpočtové náklady</t>
  </si>
  <si>
    <t>VRN - Vedlejší rozpočtové náklady</t>
  </si>
  <si>
    <t>VRN</t>
  </si>
  <si>
    <t>0001</t>
  </si>
  <si>
    <t>Vytyčení inženýrských sítí a ručně kopané sondy pro ověření polohy inženýrských sítí</t>
  </si>
  <si>
    <t>sada</t>
  </si>
  <si>
    <t>-661301321</t>
  </si>
  <si>
    <t>0002</t>
  </si>
  <si>
    <t>Zařízení staveniště, provoz a odstranění. Obsahuje veškeré náklady spojené se zařízením staveniště, včetně toalet.</t>
  </si>
  <si>
    <t>-1890089561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</si>
  <si>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</si>
  <si>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značení. Bude provedena pasportizace okolních objektů včetně fotodokumentace3 vyhotoveních v písemné podobě a 1x v digitální podobě na CD.</t>
  </si>
  <si>
    <t>1433026458</t>
  </si>
  <si>
    <t>0004</t>
  </si>
  <si>
    <t>Geodetické zaměření skutečného provedení stavby na podkladu katastrální mapy - výškopis, polohopis (3x tištěná dokumentace, 1xCD). Geometrický plán pro rozdělení pozemku (3x tištěná dokumentace, 1xCD).</t>
  </si>
  <si>
    <t>1899317198</t>
  </si>
  <si>
    <t>0005</t>
  </si>
  <si>
    <t>Zkoušení a kontrola prací zkušebnou zhotovitele dle TP</t>
  </si>
  <si>
    <t>1873019557</t>
  </si>
  <si>
    <t>0006</t>
  </si>
  <si>
    <t>Dokumentace skutečného provedení stavby ve 3 vyhotoveních v písemné podobě a 1x v digitální podobě na CD</t>
  </si>
  <si>
    <t>1557460573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</si>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</sst>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301111" TargetMode="External" /><Relationship Id="rId3" Type="http://schemas.openxmlformats.org/officeDocument/2006/relationships/hyperlink" Target="https://podminky.urs.cz/item/CS_URS_2023_01/113106123" TargetMode="External" /><Relationship Id="rId4" Type="http://schemas.openxmlformats.org/officeDocument/2006/relationships/hyperlink" Target="https://podminky.urs.cz/item/CS_URS_2023_01/113107341" TargetMode="External" /><Relationship Id="rId5" Type="http://schemas.openxmlformats.org/officeDocument/2006/relationships/hyperlink" Target="https://podminky.urs.cz/item/CS_URS_2023_01/113107342" TargetMode="External" /><Relationship Id="rId6" Type="http://schemas.openxmlformats.org/officeDocument/2006/relationships/hyperlink" Target="https://podminky.urs.cz/item/CS_URS_2023_01/113202111" TargetMode="External" /><Relationship Id="rId7" Type="http://schemas.openxmlformats.org/officeDocument/2006/relationships/hyperlink" Target="https://podminky.urs.cz/item/CS_URS_2023_01/122251102" TargetMode="External" /><Relationship Id="rId8" Type="http://schemas.openxmlformats.org/officeDocument/2006/relationships/hyperlink" Target="https://podminky.urs.cz/item/CS_URS_2023_01/132254202" TargetMode="External" /><Relationship Id="rId9" Type="http://schemas.openxmlformats.org/officeDocument/2006/relationships/hyperlink" Target="https://podminky.urs.cz/item/CS_URS_2023_01/162751117" TargetMode="External" /><Relationship Id="rId10" Type="http://schemas.openxmlformats.org/officeDocument/2006/relationships/hyperlink" Target="https://podminky.urs.cz/item/CS_URS_2023_01/162751119" TargetMode="External" /><Relationship Id="rId11" Type="http://schemas.openxmlformats.org/officeDocument/2006/relationships/hyperlink" Target="https://podminky.urs.cz/item/CS_URS_2023_01/171201231" TargetMode="External" /><Relationship Id="rId12" Type="http://schemas.openxmlformats.org/officeDocument/2006/relationships/hyperlink" Target="https://podminky.urs.cz/item/CS_URS_2023_01/171251201" TargetMode="External" /><Relationship Id="rId13" Type="http://schemas.openxmlformats.org/officeDocument/2006/relationships/hyperlink" Target="https://podminky.urs.cz/item/CS_URS_2023_01/175151101" TargetMode="External" /><Relationship Id="rId14" Type="http://schemas.openxmlformats.org/officeDocument/2006/relationships/hyperlink" Target="https://podminky.urs.cz/item/CS_URS_2023_01/181411131" TargetMode="External" /><Relationship Id="rId15" Type="http://schemas.openxmlformats.org/officeDocument/2006/relationships/hyperlink" Target="https://podminky.urs.cz/item/CS_URS_2023_01/339921131" TargetMode="External" /><Relationship Id="rId16" Type="http://schemas.openxmlformats.org/officeDocument/2006/relationships/hyperlink" Target="https://podminky.urs.cz/item/CS_URS_2023_01/339921132" TargetMode="External" /><Relationship Id="rId17" Type="http://schemas.openxmlformats.org/officeDocument/2006/relationships/hyperlink" Target="https://podminky.urs.cz/item/CS_URS_2023_01/451573111" TargetMode="External" /><Relationship Id="rId18" Type="http://schemas.openxmlformats.org/officeDocument/2006/relationships/hyperlink" Target="https://podminky.urs.cz/item/CS_URS_2023_01/564851111" TargetMode="External" /><Relationship Id="rId19" Type="http://schemas.openxmlformats.org/officeDocument/2006/relationships/hyperlink" Target="https://podminky.urs.cz/item/CS_URS_2023_01/564861111" TargetMode="External" /><Relationship Id="rId20" Type="http://schemas.openxmlformats.org/officeDocument/2006/relationships/hyperlink" Target="https://podminky.urs.cz/item/CS_URS_2023_01/573211109" TargetMode="External" /><Relationship Id="rId21" Type="http://schemas.openxmlformats.org/officeDocument/2006/relationships/hyperlink" Target="https://podminky.urs.cz/item/CS_URS_2023_01/577134141" TargetMode="External" /><Relationship Id="rId22" Type="http://schemas.openxmlformats.org/officeDocument/2006/relationships/hyperlink" Target="https://podminky.urs.cz/item/CS_URS_2023_01/577165142" TargetMode="External" /><Relationship Id="rId23" Type="http://schemas.openxmlformats.org/officeDocument/2006/relationships/hyperlink" Target="https://podminky.urs.cz/item/CS_URS_2023_01/591241111" TargetMode="External" /><Relationship Id="rId24" Type="http://schemas.openxmlformats.org/officeDocument/2006/relationships/hyperlink" Target="https://podminky.urs.cz/item/CS_URS_2023_01/596211112" TargetMode="External" /><Relationship Id="rId25" Type="http://schemas.openxmlformats.org/officeDocument/2006/relationships/hyperlink" Target="https://podminky.urs.cz/item/CS_URS_2023_01/871310310" TargetMode="External" /><Relationship Id="rId26" Type="http://schemas.openxmlformats.org/officeDocument/2006/relationships/hyperlink" Target="https://podminky.urs.cz/item/CS_URS_2023_01/877355211" TargetMode="External" /><Relationship Id="rId27" Type="http://schemas.openxmlformats.org/officeDocument/2006/relationships/hyperlink" Target="https://podminky.urs.cz/item/CS_URS_2023_01/911121111" TargetMode="External" /><Relationship Id="rId28" Type="http://schemas.openxmlformats.org/officeDocument/2006/relationships/hyperlink" Target="https://podminky.urs.cz/item/CS_URS_2023_01/914111111" TargetMode="External" /><Relationship Id="rId29" Type="http://schemas.openxmlformats.org/officeDocument/2006/relationships/hyperlink" Target="https://podminky.urs.cz/item/CS_URS_2023_01/914511111" TargetMode="External" /><Relationship Id="rId30" Type="http://schemas.openxmlformats.org/officeDocument/2006/relationships/hyperlink" Target="https://podminky.urs.cz/item/CS_URS_2023_01/915121112" TargetMode="External" /><Relationship Id="rId31" Type="http://schemas.openxmlformats.org/officeDocument/2006/relationships/hyperlink" Target="https://podminky.urs.cz/item/CS_URS_2023_01/915611111" TargetMode="External" /><Relationship Id="rId32" Type="http://schemas.openxmlformats.org/officeDocument/2006/relationships/hyperlink" Target="https://podminky.urs.cz/item/CS_URS_2023_01/916132113" TargetMode="External" /><Relationship Id="rId33" Type="http://schemas.openxmlformats.org/officeDocument/2006/relationships/hyperlink" Target="https://podminky.urs.cz/item/CS_URS_2023_01/916231213" TargetMode="External" /><Relationship Id="rId34" Type="http://schemas.openxmlformats.org/officeDocument/2006/relationships/hyperlink" Target="https://podminky.urs.cz/item/CS_URS_2023_01/916991121" TargetMode="External" /><Relationship Id="rId35" Type="http://schemas.openxmlformats.org/officeDocument/2006/relationships/hyperlink" Target="https://podminky.urs.cz/item/CS_URS_2023_01/919112213" TargetMode="External" /><Relationship Id="rId36" Type="http://schemas.openxmlformats.org/officeDocument/2006/relationships/hyperlink" Target="https://podminky.urs.cz/item/CS_URS_2023_01/919121112" TargetMode="External" /><Relationship Id="rId37" Type="http://schemas.openxmlformats.org/officeDocument/2006/relationships/hyperlink" Target="https://podminky.urs.cz/item/CS_URS_2023_01/919735111" TargetMode="External" /><Relationship Id="rId38" Type="http://schemas.openxmlformats.org/officeDocument/2006/relationships/hyperlink" Target="https://podminky.urs.cz/item/CS_URS_2023_01/919735112" TargetMode="External" /><Relationship Id="rId39" Type="http://schemas.openxmlformats.org/officeDocument/2006/relationships/hyperlink" Target="https://podminky.urs.cz/item/CS_URS_2023_01/935113111" TargetMode="External" /><Relationship Id="rId40" Type="http://schemas.openxmlformats.org/officeDocument/2006/relationships/hyperlink" Target="https://podminky.urs.cz/item/CS_URS_2023_01/966006132" TargetMode="External" /><Relationship Id="rId41" Type="http://schemas.openxmlformats.org/officeDocument/2006/relationships/hyperlink" Target="https://podminky.urs.cz/item/CS_URS_2023_01/997221561" TargetMode="External" /><Relationship Id="rId42" Type="http://schemas.openxmlformats.org/officeDocument/2006/relationships/hyperlink" Target="https://podminky.urs.cz/item/CS_URS_2023_01/997221569" TargetMode="External" /><Relationship Id="rId43" Type="http://schemas.openxmlformats.org/officeDocument/2006/relationships/hyperlink" Target="https://podminky.urs.cz/item/CS_URS_2023_01/997221611" TargetMode="External" /><Relationship Id="rId44" Type="http://schemas.openxmlformats.org/officeDocument/2006/relationships/hyperlink" Target="https://podminky.urs.cz/item/CS_URS_2023_01/997221861" TargetMode="External" /><Relationship Id="rId45" Type="http://schemas.openxmlformats.org/officeDocument/2006/relationships/hyperlink" Target="https://podminky.urs.cz/item/CS_URS_2023_01/997221875" TargetMode="External" /><Relationship Id="rId46" Type="http://schemas.openxmlformats.org/officeDocument/2006/relationships/hyperlink" Target="https://podminky.urs.cz/item/CS_URS_2023_01/998223011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301111" TargetMode="External" /><Relationship Id="rId2" Type="http://schemas.openxmlformats.org/officeDocument/2006/relationships/hyperlink" Target="https://podminky.urs.cz/item/CS_URS_2023_01/113107341" TargetMode="External" /><Relationship Id="rId3" Type="http://schemas.openxmlformats.org/officeDocument/2006/relationships/hyperlink" Target="https://podminky.urs.cz/item/CS_URS_2023_01/113107342" TargetMode="External" /><Relationship Id="rId4" Type="http://schemas.openxmlformats.org/officeDocument/2006/relationships/hyperlink" Target="https://podminky.urs.cz/item/CS_URS_2023_01/122251102" TargetMode="External" /><Relationship Id="rId5" Type="http://schemas.openxmlformats.org/officeDocument/2006/relationships/hyperlink" Target="https://podminky.urs.cz/item/CS_URS_2023_01/131251104" TargetMode="External" /><Relationship Id="rId6" Type="http://schemas.openxmlformats.org/officeDocument/2006/relationships/hyperlink" Target="https://podminky.urs.cz/item/CS_URS_2023_01/132254202" TargetMode="External" /><Relationship Id="rId7" Type="http://schemas.openxmlformats.org/officeDocument/2006/relationships/hyperlink" Target="https://podminky.urs.cz/item/CS_URS_2023_01/162751117" TargetMode="External" /><Relationship Id="rId8" Type="http://schemas.openxmlformats.org/officeDocument/2006/relationships/hyperlink" Target="https://podminky.urs.cz/item/CS_URS_2023_01/162751119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71251201" TargetMode="External" /><Relationship Id="rId11" Type="http://schemas.openxmlformats.org/officeDocument/2006/relationships/hyperlink" Target="https://podminky.urs.cz/item/CS_URS_2023_01/174151101" TargetMode="External" /><Relationship Id="rId12" Type="http://schemas.openxmlformats.org/officeDocument/2006/relationships/hyperlink" Target="https://podminky.urs.cz/item/CS_URS_2023_01/175151101" TargetMode="External" /><Relationship Id="rId13" Type="http://schemas.openxmlformats.org/officeDocument/2006/relationships/hyperlink" Target="https://podminky.urs.cz/item/CS_URS_2023_01/175151201" TargetMode="External" /><Relationship Id="rId14" Type="http://schemas.openxmlformats.org/officeDocument/2006/relationships/hyperlink" Target="https://podminky.urs.cz/item/CS_URS_2023_01/181411131" TargetMode="External" /><Relationship Id="rId15" Type="http://schemas.openxmlformats.org/officeDocument/2006/relationships/hyperlink" Target="https://podminky.urs.cz/item/CS_URS_2023_01/451573111" TargetMode="External" /><Relationship Id="rId16" Type="http://schemas.openxmlformats.org/officeDocument/2006/relationships/hyperlink" Target="https://podminky.urs.cz/item/CS_URS_2023_01/452311151" TargetMode="External" /><Relationship Id="rId17" Type="http://schemas.openxmlformats.org/officeDocument/2006/relationships/hyperlink" Target="https://podminky.urs.cz/item/CS_URS_2023_01/564851111" TargetMode="External" /><Relationship Id="rId18" Type="http://schemas.openxmlformats.org/officeDocument/2006/relationships/hyperlink" Target="https://podminky.urs.cz/item/CS_URS_2023_01/564861111" TargetMode="External" /><Relationship Id="rId19" Type="http://schemas.openxmlformats.org/officeDocument/2006/relationships/hyperlink" Target="https://podminky.urs.cz/item/CS_URS_2023_01/564871116" TargetMode="External" /><Relationship Id="rId20" Type="http://schemas.openxmlformats.org/officeDocument/2006/relationships/hyperlink" Target="https://podminky.urs.cz/item/CS_URS_2023_01/567132115" TargetMode="External" /><Relationship Id="rId21" Type="http://schemas.openxmlformats.org/officeDocument/2006/relationships/hyperlink" Target="https://podminky.urs.cz/item/CS_URS_2023_01/573211109" TargetMode="External" /><Relationship Id="rId22" Type="http://schemas.openxmlformats.org/officeDocument/2006/relationships/hyperlink" Target="https://podminky.urs.cz/item/CS_URS_2023_01/577134141" TargetMode="External" /><Relationship Id="rId23" Type="http://schemas.openxmlformats.org/officeDocument/2006/relationships/hyperlink" Target="https://podminky.urs.cz/item/CS_URS_2023_01/577165142" TargetMode="External" /><Relationship Id="rId24" Type="http://schemas.openxmlformats.org/officeDocument/2006/relationships/hyperlink" Target="https://podminky.urs.cz/item/CS_URS_2023_01/596211112" TargetMode="External" /><Relationship Id="rId25" Type="http://schemas.openxmlformats.org/officeDocument/2006/relationships/hyperlink" Target="https://podminky.urs.cz/item/CS_URS_2023_01/596211210" TargetMode="External" /><Relationship Id="rId26" Type="http://schemas.openxmlformats.org/officeDocument/2006/relationships/hyperlink" Target="https://podminky.urs.cz/item/CS_URS_2023_01/871310310" TargetMode="External" /><Relationship Id="rId27" Type="http://schemas.openxmlformats.org/officeDocument/2006/relationships/hyperlink" Target="https://podminky.urs.cz/item/CS_URS_2023_01/877355211" TargetMode="External" /><Relationship Id="rId28" Type="http://schemas.openxmlformats.org/officeDocument/2006/relationships/hyperlink" Target="https://podminky.urs.cz/item/CS_URS_2023_01/915121112" TargetMode="External" /><Relationship Id="rId29" Type="http://schemas.openxmlformats.org/officeDocument/2006/relationships/hyperlink" Target="https://podminky.urs.cz/item/CS_URS_2023_01/915611111" TargetMode="External" /><Relationship Id="rId30" Type="http://schemas.openxmlformats.org/officeDocument/2006/relationships/hyperlink" Target="https://podminky.urs.cz/item/CS_URS_2023_01/916132113" TargetMode="External" /><Relationship Id="rId31" Type="http://schemas.openxmlformats.org/officeDocument/2006/relationships/hyperlink" Target="https://podminky.urs.cz/item/CS_URS_2023_01/916231213" TargetMode="External" /><Relationship Id="rId32" Type="http://schemas.openxmlformats.org/officeDocument/2006/relationships/hyperlink" Target="https://podminky.urs.cz/item/CS_URS_2023_01/916991121" TargetMode="External" /><Relationship Id="rId33" Type="http://schemas.openxmlformats.org/officeDocument/2006/relationships/hyperlink" Target="https://podminky.urs.cz/item/CS_URS_2023_01/919112213" TargetMode="External" /><Relationship Id="rId34" Type="http://schemas.openxmlformats.org/officeDocument/2006/relationships/hyperlink" Target="https://podminky.urs.cz/item/CS_URS_2023_01/919121112" TargetMode="External" /><Relationship Id="rId35" Type="http://schemas.openxmlformats.org/officeDocument/2006/relationships/hyperlink" Target="https://podminky.urs.cz/item/CS_URS_2023_01/919735111" TargetMode="External" /><Relationship Id="rId36" Type="http://schemas.openxmlformats.org/officeDocument/2006/relationships/hyperlink" Target="https://podminky.urs.cz/item/CS_URS_2023_01/919735112" TargetMode="External" /><Relationship Id="rId37" Type="http://schemas.openxmlformats.org/officeDocument/2006/relationships/hyperlink" Target="https://podminky.urs.cz/item/CS_URS_2023_01/997221561" TargetMode="External" /><Relationship Id="rId38" Type="http://schemas.openxmlformats.org/officeDocument/2006/relationships/hyperlink" Target="https://podminky.urs.cz/item/CS_URS_2023_01/997221569" TargetMode="External" /><Relationship Id="rId39" Type="http://schemas.openxmlformats.org/officeDocument/2006/relationships/hyperlink" Target="https://podminky.urs.cz/item/CS_URS_2023_01/997221611" TargetMode="External" /><Relationship Id="rId40" Type="http://schemas.openxmlformats.org/officeDocument/2006/relationships/hyperlink" Target="https://podminky.urs.cz/item/CS_URS_2023_01/997221551" TargetMode="External" /><Relationship Id="rId41" Type="http://schemas.openxmlformats.org/officeDocument/2006/relationships/hyperlink" Target="https://podminky.urs.cz/item/CS_URS_2023_01/997221559" TargetMode="External" /><Relationship Id="rId42" Type="http://schemas.openxmlformats.org/officeDocument/2006/relationships/hyperlink" Target="https://podminky.urs.cz/item/CS_URS_2023_01/997221875" TargetMode="External" /><Relationship Id="rId43" Type="http://schemas.openxmlformats.org/officeDocument/2006/relationships/hyperlink" Target="https://podminky.urs.cz/item/CS_URS_2023_01/998223011" TargetMode="External" /><Relationship Id="rId4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030-2022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Chodník v ul. Radovesnická, Kolín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ul. Radovesnická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'030-2022_1 - SO 101 Chodn...'!J30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'030-2022_1 - SO 101 Chodn...'!P89</f>
        <v>0</v>
      </c>
      <c r="AV55" s="122">
        <f>'030-2022_1 - SO 101 Chodn...'!J33</f>
        <v>0</v>
      </c>
      <c r="AW55" s="122">
        <f>'030-2022_1 - SO 101 Chodn...'!J34</f>
        <v>0</v>
      </c>
      <c r="AX55" s="122">
        <f>'030-2022_1 - SO 101 Chodn...'!J35</f>
        <v>0</v>
      </c>
      <c r="AY55" s="122">
        <f>'030-2022_1 - SO 101 Chodn...'!J36</f>
        <v>0</v>
      </c>
      <c r="AZ55" s="122">
        <f>'030-2022_1 - SO 101 Chodn...'!F33</f>
        <v>0</v>
      </c>
      <c r="BA55" s="122">
        <f>'030-2022_1 - SO 101 Chodn...'!F34</f>
        <v>0</v>
      </c>
      <c r="BB55" s="122">
        <f>'030-2022_1 - SO 101 Chodn...'!F35</f>
        <v>0</v>
      </c>
      <c r="BC55" s="122">
        <f>'030-2022_1 - SO 101 Chodn...'!F36</f>
        <v>0</v>
      </c>
      <c r="BD55" s="124">
        <f>'030-2022_1 - SO 101 Chodn...'!F37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24.7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'030-2022_2 - SO 101 Chodn...'!J30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1">
        <v>0</v>
      </c>
      <c r="AT56" s="122">
        <f>ROUND(SUM(AV56:AW56),2)</f>
        <v>0</v>
      </c>
      <c r="AU56" s="123">
        <f>'030-2022_2 - SO 101 Chodn...'!P88</f>
        <v>0</v>
      </c>
      <c r="AV56" s="122">
        <f>'030-2022_2 - SO 101 Chodn...'!J33</f>
        <v>0</v>
      </c>
      <c r="AW56" s="122">
        <f>'030-2022_2 - SO 101 Chodn...'!J34</f>
        <v>0</v>
      </c>
      <c r="AX56" s="122">
        <f>'030-2022_2 - SO 101 Chodn...'!J35</f>
        <v>0</v>
      </c>
      <c r="AY56" s="122">
        <f>'030-2022_2 - SO 101 Chodn...'!J36</f>
        <v>0</v>
      </c>
      <c r="AZ56" s="122">
        <f>'030-2022_2 - SO 101 Chodn...'!F33</f>
        <v>0</v>
      </c>
      <c r="BA56" s="122">
        <f>'030-2022_2 - SO 101 Chodn...'!F34</f>
        <v>0</v>
      </c>
      <c r="BB56" s="122">
        <f>'030-2022_2 - SO 101 Chodn...'!F35</f>
        <v>0</v>
      </c>
      <c r="BC56" s="122">
        <f>'030-2022_2 - SO 101 Chodn...'!F36</f>
        <v>0</v>
      </c>
      <c r="BD56" s="124">
        <f>'030-2022_2 - SO 101 Chodn...'!F37</f>
        <v>0</v>
      </c>
      <c r="BE56" s="7"/>
      <c r="BT56" s="125" t="s">
        <v>83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7" customFormat="1" ht="24.75" customHeight="1">
      <c r="A57" s="113" t="s">
        <v>79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'030-2022_3 - Vedlejší roz...'!J30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82</v>
      </c>
      <c r="AR57" s="120"/>
      <c r="AS57" s="126">
        <v>0</v>
      </c>
      <c r="AT57" s="127">
        <f>ROUND(SUM(AV57:AW57),2)</f>
        <v>0</v>
      </c>
      <c r="AU57" s="128">
        <f>'030-2022_3 - Vedlejší roz...'!P80</f>
        <v>0</v>
      </c>
      <c r="AV57" s="127">
        <f>'030-2022_3 - Vedlejší roz...'!J33</f>
        <v>0</v>
      </c>
      <c r="AW57" s="127">
        <f>'030-2022_3 - Vedlejší roz...'!J34</f>
        <v>0</v>
      </c>
      <c r="AX57" s="127">
        <f>'030-2022_3 - Vedlejší roz...'!J35</f>
        <v>0</v>
      </c>
      <c r="AY57" s="127">
        <f>'030-2022_3 - Vedlejší roz...'!J36</f>
        <v>0</v>
      </c>
      <c r="AZ57" s="127">
        <f>'030-2022_3 - Vedlejší roz...'!F33</f>
        <v>0</v>
      </c>
      <c r="BA57" s="127">
        <f>'030-2022_3 - Vedlejší roz...'!F34</f>
        <v>0</v>
      </c>
      <c r="BB57" s="127">
        <f>'030-2022_3 - Vedlejší roz...'!F35</f>
        <v>0</v>
      </c>
      <c r="BC57" s="127">
        <f>'030-2022_3 - Vedlejší roz...'!F36</f>
        <v>0</v>
      </c>
      <c r="BD57" s="129">
        <f>'030-2022_3 - Vedlejší roz...'!F37</f>
        <v>0</v>
      </c>
      <c r="BE57" s="7"/>
      <c r="BT57" s="125" t="s">
        <v>83</v>
      </c>
      <c r="BV57" s="125" t="s">
        <v>77</v>
      </c>
      <c r="BW57" s="125" t="s">
        <v>91</v>
      </c>
      <c r="BX57" s="125" t="s">
        <v>5</v>
      </c>
      <c r="CL57" s="125" t="s">
        <v>19</v>
      </c>
      <c r="CM57" s="125" t="s">
        <v>85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lo37LfomhBa7/gpWIZqCA6YoShfeVhalPOJQvmgNmd7Kn6gk36zXRmjsemSrIqF+Q8XXe3WD2XFTkTSIIBU2wQ==" hashValue="IluqV216SVsbmQEOf3Bbwj2ZsuKPVXFrySE1uUeB1ETKHmYeuCvr7MWi49a6seHONht7p51UugAmTFcLeJdT1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30-2022_1 - SO 101 Chodn...'!C2" display="/"/>
    <hyperlink ref="A56" location="'030-2022_2 - SO 101 Chodn...'!C2" display="/"/>
    <hyperlink ref="A57" location="'030-2022_3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Chodník v ul. Radovesnická,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ROUND((SUM(BE89:BE362)),  2)</f>
        <v>0</v>
      </c>
      <c r="G33" s="40"/>
      <c r="H33" s="40"/>
      <c r="I33" s="150">
        <v>0.20999999999999999</v>
      </c>
      <c r="J33" s="149">
        <f>ROUND(((SUM(BE89:BE362))*I33),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ROUND((SUM(BF89:BF362)),  2)</f>
        <v>0</v>
      </c>
      <c r="G34" s="40"/>
      <c r="H34" s="40"/>
      <c r="I34" s="150">
        <v>0.14999999999999999</v>
      </c>
      <c r="J34" s="149">
        <f>ROUND(((SUM(BF89:BF362))*I34),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ROUND((SUM(BG89:BG362)),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ROUND((SUM(BH89:BH362)),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ROUND((SUM(BI89:BI362)),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Chodník v ul. Radovesnická,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030/2022_1 - SO 101 Chodník úsek 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Radovesnická</v>
      </c>
      <c r="G52" s="42"/>
      <c r="H52" s="42"/>
      <c r="I52" s="34" t="s">
        <v>23</v>
      </c>
      <c r="J52" s="74" t="str">
        <f>IF(J12="","",J12)</f>
        <v>9. 2. 2023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33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J174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J192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J198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J243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J255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106</v>
      </c>
      <c r="E67" s="176"/>
      <c r="F67" s="176"/>
      <c r="G67" s="176"/>
      <c r="H67" s="176"/>
      <c r="I67" s="176"/>
      <c r="J67" s="177">
        <f>J339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6"/>
      <c r="J68" s="177">
        <f>J353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108</v>
      </c>
      <c r="E69" s="176"/>
      <c r="F69" s="176"/>
      <c r="G69" s="176"/>
      <c r="H69" s="176"/>
      <c r="I69" s="176"/>
      <c r="J69" s="177">
        <f>J360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Chodník v ul. Radovesnická, Kolín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93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030/2022_1 - SO 101 Chodník úsek 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ul. Radovesnická</v>
      </c>
      <c r="G83" s="42"/>
      <c r="H83" s="42"/>
      <c r="I83" s="34" t="s">
        <v>23</v>
      </c>
      <c r="J83" s="74" t="str">
        <f>IF(J12="","",J12)</f>
        <v>9. 2. 2023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Město Kolín</v>
      </c>
      <c r="G85" s="42"/>
      <c r="H85" s="42"/>
      <c r="I85" s="34" t="s">
        <v>33</v>
      </c>
      <c r="J85" s="38" t="str">
        <f>E21</f>
        <v>DI PROJEKT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31</v>
      </c>
      <c r="D86" s="42"/>
      <c r="E86" s="42"/>
      <c r="F86" s="29" t="str">
        <f>IF(E18="","",E18)</f>
        <v>Vyplň údaj</v>
      </c>
      <c r="G86" s="42"/>
      <c r="H86" s="42"/>
      <c r="I86" s="34" t="s">
        <v>38</v>
      </c>
      <c r="J86" s="38" t="str">
        <f>E24</f>
        <v>DI PROJEKT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110</v>
      </c>
      <c r="D88" s="182" t="s">
        <v>60</v>
      </c>
      <c r="E88" s="182" t="s">
        <v>56</v>
      </c>
      <c r="F88" s="182" t="s">
        <v>57</v>
      </c>
      <c r="G88" s="182" t="s">
        <v>111</v>
      </c>
      <c r="H88" s="182" t="s">
        <v>112</v>
      </c>
      <c r="I88" s="182" t="s">
        <v>113</v>
      </c>
      <c r="J88" s="182" t="s">
        <v>97</v>
      </c>
      <c r="K88" s="183" t="s">
        <v>114</v>
      </c>
      <c r="L88" s="184"/>
      <c r="M88" s="94" t="s">
        <v>19</v>
      </c>
      <c r="N88" s="95" t="s">
        <v>45</v>
      </c>
      <c r="O88" s="95" t="s">
        <v>115</v>
      </c>
      <c r="P88" s="95" t="s">
        <v>116</v>
      </c>
      <c r="Q88" s="95" t="s">
        <v>117</v>
      </c>
      <c r="R88" s="95" t="s">
        <v>118</v>
      </c>
      <c r="S88" s="95" t="s">
        <v>119</v>
      </c>
      <c r="T88" s="96" t="s">
        <v>120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121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</f>
        <v>0</v>
      </c>
      <c r="Q89" s="98"/>
      <c r="R89" s="187">
        <f>R90</f>
        <v>96.642866368</v>
      </c>
      <c r="S89" s="98"/>
      <c r="T89" s="188">
        <f>T90</f>
        <v>13.089999999999998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74</v>
      </c>
      <c r="AU89" s="19" t="s">
        <v>98</v>
      </c>
      <c r="BK89" s="189">
        <f>BK90</f>
        <v>0</v>
      </c>
    </row>
    <row r="90" s="12" customFormat="1" ht="25.92" customHeight="1">
      <c r="A90" s="12"/>
      <c r="B90" s="190"/>
      <c r="C90" s="191"/>
      <c r="D90" s="192" t="s">
        <v>74</v>
      </c>
      <c r="E90" s="193" t="s">
        <v>122</v>
      </c>
      <c r="F90" s="193" t="s">
        <v>123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P91+P174+P192+P198+P243+P255+P353+P360</f>
        <v>0</v>
      </c>
      <c r="Q90" s="198"/>
      <c r="R90" s="199">
        <f>R91+R174+R192+R198+R243+R255+R353+R360</f>
        <v>96.642866368</v>
      </c>
      <c r="S90" s="198"/>
      <c r="T90" s="200">
        <f>T91+T174+T192+T198+T243+T255+T353+T360</f>
        <v>13.089999999999998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83</v>
      </c>
      <c r="AT90" s="202" t="s">
        <v>74</v>
      </c>
      <c r="AU90" s="202" t="s">
        <v>75</v>
      </c>
      <c r="AY90" s="201" t="s">
        <v>124</v>
      </c>
      <c r="BK90" s="203">
        <f>BK91+BK174+BK192+BK198+BK243+BK255+BK353+BK360</f>
        <v>0</v>
      </c>
    </row>
    <row r="91" s="12" customFormat="1" ht="22.8" customHeight="1">
      <c r="A91" s="12"/>
      <c r="B91" s="190"/>
      <c r="C91" s="191"/>
      <c r="D91" s="192" t="s">
        <v>74</v>
      </c>
      <c r="E91" s="204" t="s">
        <v>83</v>
      </c>
      <c r="F91" s="204" t="s">
        <v>125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SUM(P92:P173)</f>
        <v>0</v>
      </c>
      <c r="Q91" s="198"/>
      <c r="R91" s="199">
        <f>SUM(R92:R173)</f>
        <v>20.07489</v>
      </c>
      <c r="S91" s="198"/>
      <c r="T91" s="200">
        <f>SUM(T92:T173)</f>
        <v>12.925999999999998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83</v>
      </c>
      <c r="AT91" s="202" t="s">
        <v>74</v>
      </c>
      <c r="AU91" s="202" t="s">
        <v>83</v>
      </c>
      <c r="AY91" s="201" t="s">
        <v>124</v>
      </c>
      <c r="BK91" s="203">
        <f>SUM(BK92:BK173)</f>
        <v>0</v>
      </c>
    </row>
    <row r="92" s="2" customFormat="1" ht="24.15" customHeight="1">
      <c r="A92" s="40"/>
      <c r="B92" s="41"/>
      <c r="C92" s="206" t="s">
        <v>83</v>
      </c>
      <c r="D92" s="206" t="s">
        <v>126</v>
      </c>
      <c r="E92" s="207" t="s">
        <v>127</v>
      </c>
      <c r="F92" s="208" t="s">
        <v>128</v>
      </c>
      <c r="G92" s="209" t="s">
        <v>129</v>
      </c>
      <c r="H92" s="210">
        <v>30</v>
      </c>
      <c r="I92" s="211"/>
      <c r="J92" s="212">
        <f>ROUND(I92*H92,2)</f>
        <v>0</v>
      </c>
      <c r="K92" s="208" t="s">
        <v>130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131</v>
      </c>
      <c r="AT92" s="217" t="s">
        <v>126</v>
      </c>
      <c r="AU92" s="217" t="s">
        <v>85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83</v>
      </c>
      <c r="BK92" s="218">
        <f>ROUND(I92*H92,2)</f>
        <v>0</v>
      </c>
      <c r="BL92" s="19" t="s">
        <v>131</v>
      </c>
      <c r="BM92" s="217" t="s">
        <v>132</v>
      </c>
    </row>
    <row r="93" s="2" customFormat="1">
      <c r="A93" s="40"/>
      <c r="B93" s="41"/>
      <c r="C93" s="42"/>
      <c r="D93" s="219" t="s">
        <v>133</v>
      </c>
      <c r="E93" s="42"/>
      <c r="F93" s="220" t="s">
        <v>134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133</v>
      </c>
      <c r="AU93" s="19" t="s">
        <v>85</v>
      </c>
    </row>
    <row r="94" s="13" customFormat="1">
      <c r="A94" s="13"/>
      <c r="B94" s="224"/>
      <c r="C94" s="225"/>
      <c r="D94" s="226" t="s">
        <v>135</v>
      </c>
      <c r="E94" s="227" t="s">
        <v>19</v>
      </c>
      <c r="F94" s="228" t="s">
        <v>136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135</v>
      </c>
      <c r="AU94" s="234" t="s">
        <v>85</v>
      </c>
      <c r="AV94" s="13" t="s">
        <v>83</v>
      </c>
      <c r="AW94" s="13" t="s">
        <v>37</v>
      </c>
      <c r="AX94" s="13" t="s">
        <v>75</v>
      </c>
      <c r="AY94" s="234" t="s">
        <v>124</v>
      </c>
    </row>
    <row r="95" s="14" customFormat="1">
      <c r="A95" s="14"/>
      <c r="B95" s="235"/>
      <c r="C95" s="236"/>
      <c r="D95" s="226" t="s">
        <v>135</v>
      </c>
      <c r="E95" s="237" t="s">
        <v>19</v>
      </c>
      <c r="F95" s="238" t="s">
        <v>137</v>
      </c>
      <c r="G95" s="236"/>
      <c r="H95" s="239">
        <v>30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135</v>
      </c>
      <c r="AU95" s="245" t="s">
        <v>85</v>
      </c>
      <c r="AV95" s="14" t="s">
        <v>85</v>
      </c>
      <c r="AW95" s="14" t="s">
        <v>37</v>
      </c>
      <c r="AX95" s="14" t="s">
        <v>83</v>
      </c>
      <c r="AY95" s="245" t="s">
        <v>124</v>
      </c>
    </row>
    <row r="96" s="2" customFormat="1" ht="16.5" customHeight="1">
      <c r="A96" s="40"/>
      <c r="B96" s="41"/>
      <c r="C96" s="206" t="s">
        <v>85</v>
      </c>
      <c r="D96" s="206" t="s">
        <v>126</v>
      </c>
      <c r="E96" s="207" t="s">
        <v>138</v>
      </c>
      <c r="F96" s="208" t="s">
        <v>139</v>
      </c>
      <c r="G96" s="209" t="s">
        <v>129</v>
      </c>
      <c r="H96" s="210">
        <v>73</v>
      </c>
      <c r="I96" s="211"/>
      <c r="J96" s="212">
        <f>ROUND(I96*H96,2)</f>
        <v>0</v>
      </c>
      <c r="K96" s="208" t="s">
        <v>130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131</v>
      </c>
      <c r="AT96" s="217" t="s">
        <v>126</v>
      </c>
      <c r="AU96" s="217" t="s">
        <v>85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83</v>
      </c>
      <c r="BK96" s="218">
        <f>ROUND(I96*H96,2)</f>
        <v>0</v>
      </c>
      <c r="BL96" s="19" t="s">
        <v>131</v>
      </c>
      <c r="BM96" s="217" t="s">
        <v>140</v>
      </c>
    </row>
    <row r="97" s="2" customFormat="1">
      <c r="A97" s="40"/>
      <c r="B97" s="41"/>
      <c r="C97" s="42"/>
      <c r="D97" s="219" t="s">
        <v>133</v>
      </c>
      <c r="E97" s="42"/>
      <c r="F97" s="220" t="s">
        <v>141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133</v>
      </c>
      <c r="AU97" s="19" t="s">
        <v>85</v>
      </c>
    </row>
    <row r="98" s="13" customFormat="1">
      <c r="A98" s="13"/>
      <c r="B98" s="224"/>
      <c r="C98" s="225"/>
      <c r="D98" s="226" t="s">
        <v>135</v>
      </c>
      <c r="E98" s="227" t="s">
        <v>19</v>
      </c>
      <c r="F98" s="228" t="s">
        <v>142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135</v>
      </c>
      <c r="AU98" s="234" t="s">
        <v>85</v>
      </c>
      <c r="AV98" s="13" t="s">
        <v>83</v>
      </c>
      <c r="AW98" s="13" t="s">
        <v>37</v>
      </c>
      <c r="AX98" s="13" t="s">
        <v>75</v>
      </c>
      <c r="AY98" s="234" t="s">
        <v>124</v>
      </c>
    </row>
    <row r="99" s="14" customFormat="1">
      <c r="A99" s="14"/>
      <c r="B99" s="235"/>
      <c r="C99" s="236"/>
      <c r="D99" s="226" t="s">
        <v>135</v>
      </c>
      <c r="E99" s="237" t="s">
        <v>19</v>
      </c>
      <c r="F99" s="238" t="s">
        <v>143</v>
      </c>
      <c r="G99" s="236"/>
      <c r="H99" s="239">
        <v>73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135</v>
      </c>
      <c r="AU99" s="245" t="s">
        <v>85</v>
      </c>
      <c r="AV99" s="14" t="s">
        <v>85</v>
      </c>
      <c r="AW99" s="14" t="s">
        <v>37</v>
      </c>
      <c r="AX99" s="14" t="s">
        <v>83</v>
      </c>
      <c r="AY99" s="245" t="s">
        <v>124</v>
      </c>
    </row>
    <row r="100" s="2" customFormat="1" ht="37.8" customHeight="1">
      <c r="A100" s="40"/>
      <c r="B100" s="41"/>
      <c r="C100" s="206" t="s">
        <v>144</v>
      </c>
      <c r="D100" s="206" t="s">
        <v>126</v>
      </c>
      <c r="E100" s="207" t="s">
        <v>145</v>
      </c>
      <c r="F100" s="208" t="s">
        <v>146</v>
      </c>
      <c r="G100" s="209" t="s">
        <v>129</v>
      </c>
      <c r="H100" s="210">
        <v>8</v>
      </c>
      <c r="I100" s="211"/>
      <c r="J100" s="212">
        <f>ROUND(I100*H100,2)</f>
        <v>0</v>
      </c>
      <c r="K100" s="208" t="s">
        <v>130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0.26000000000000001</v>
      </c>
      <c r="T100" s="216">
        <f>S100*H100</f>
        <v>2.0800000000000001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131</v>
      </c>
      <c r="AT100" s="217" t="s">
        <v>126</v>
      </c>
      <c r="AU100" s="217" t="s">
        <v>85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83</v>
      </c>
      <c r="BK100" s="218">
        <f>ROUND(I100*H100,2)</f>
        <v>0</v>
      </c>
      <c r="BL100" s="19" t="s">
        <v>131</v>
      </c>
      <c r="BM100" s="217" t="s">
        <v>147</v>
      </c>
    </row>
    <row r="101" s="2" customFormat="1">
      <c r="A101" s="40"/>
      <c r="B101" s="41"/>
      <c r="C101" s="42"/>
      <c r="D101" s="219" t="s">
        <v>133</v>
      </c>
      <c r="E101" s="42"/>
      <c r="F101" s="220" t="s">
        <v>148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133</v>
      </c>
      <c r="AU101" s="19" t="s">
        <v>85</v>
      </c>
    </row>
    <row r="102" s="14" customFormat="1">
      <c r="A102" s="14"/>
      <c r="B102" s="235"/>
      <c r="C102" s="236"/>
      <c r="D102" s="226" t="s">
        <v>135</v>
      </c>
      <c r="E102" s="237" t="s">
        <v>19</v>
      </c>
      <c r="F102" s="238" t="s">
        <v>149</v>
      </c>
      <c r="G102" s="236"/>
      <c r="H102" s="239">
        <v>8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135</v>
      </c>
      <c r="AU102" s="245" t="s">
        <v>85</v>
      </c>
      <c r="AV102" s="14" t="s">
        <v>85</v>
      </c>
      <c r="AW102" s="14" t="s">
        <v>37</v>
      </c>
      <c r="AX102" s="14" t="s">
        <v>83</v>
      </c>
      <c r="AY102" s="245" t="s">
        <v>124</v>
      </c>
    </row>
    <row r="103" s="2" customFormat="1" ht="33" customHeight="1">
      <c r="A103" s="40"/>
      <c r="B103" s="41"/>
      <c r="C103" s="206" t="s">
        <v>131</v>
      </c>
      <c r="D103" s="206" t="s">
        <v>126</v>
      </c>
      <c r="E103" s="207" t="s">
        <v>150</v>
      </c>
      <c r="F103" s="208" t="s">
        <v>151</v>
      </c>
      <c r="G103" s="209" t="s">
        <v>129</v>
      </c>
      <c r="H103" s="210">
        <v>32</v>
      </c>
      <c r="I103" s="211"/>
      <c r="J103" s="212">
        <f>ROUND(I103*H103,2)</f>
        <v>0</v>
      </c>
      <c r="K103" s="208" t="s">
        <v>130</v>
      </c>
      <c r="L103" s="46"/>
      <c r="M103" s="213" t="s">
        <v>19</v>
      </c>
      <c r="N103" s="214" t="s">
        <v>46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0.098000000000000004</v>
      </c>
      <c r="T103" s="216">
        <f>S103*H103</f>
        <v>3.1360000000000001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131</v>
      </c>
      <c r="AT103" s="217" t="s">
        <v>126</v>
      </c>
      <c r="AU103" s="217" t="s">
        <v>85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83</v>
      </c>
      <c r="BK103" s="218">
        <f>ROUND(I103*H103,2)</f>
        <v>0</v>
      </c>
      <c r="BL103" s="19" t="s">
        <v>131</v>
      </c>
      <c r="BM103" s="217" t="s">
        <v>152</v>
      </c>
    </row>
    <row r="104" s="2" customFormat="1">
      <c r="A104" s="40"/>
      <c r="B104" s="41"/>
      <c r="C104" s="42"/>
      <c r="D104" s="219" t="s">
        <v>133</v>
      </c>
      <c r="E104" s="42"/>
      <c r="F104" s="220" t="s">
        <v>153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133</v>
      </c>
      <c r="AU104" s="19" t="s">
        <v>85</v>
      </c>
    </row>
    <row r="105" s="13" customFormat="1">
      <c r="A105" s="13"/>
      <c r="B105" s="224"/>
      <c r="C105" s="225"/>
      <c r="D105" s="226" t="s">
        <v>135</v>
      </c>
      <c r="E105" s="227" t="s">
        <v>19</v>
      </c>
      <c r="F105" s="228" t="s">
        <v>136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135</v>
      </c>
      <c r="AU105" s="234" t="s">
        <v>85</v>
      </c>
      <c r="AV105" s="13" t="s">
        <v>83</v>
      </c>
      <c r="AW105" s="13" t="s">
        <v>37</v>
      </c>
      <c r="AX105" s="13" t="s">
        <v>75</v>
      </c>
      <c r="AY105" s="234" t="s">
        <v>124</v>
      </c>
    </row>
    <row r="106" s="14" customFormat="1">
      <c r="A106" s="14"/>
      <c r="B106" s="235"/>
      <c r="C106" s="236"/>
      <c r="D106" s="226" t="s">
        <v>135</v>
      </c>
      <c r="E106" s="237" t="s">
        <v>19</v>
      </c>
      <c r="F106" s="238" t="s">
        <v>154</v>
      </c>
      <c r="G106" s="236"/>
      <c r="H106" s="239">
        <v>32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135</v>
      </c>
      <c r="AU106" s="245" t="s">
        <v>85</v>
      </c>
      <c r="AV106" s="14" t="s">
        <v>85</v>
      </c>
      <c r="AW106" s="14" t="s">
        <v>37</v>
      </c>
      <c r="AX106" s="14" t="s">
        <v>83</v>
      </c>
      <c r="AY106" s="245" t="s">
        <v>124</v>
      </c>
    </row>
    <row r="107" s="2" customFormat="1" ht="33" customHeight="1">
      <c r="A107" s="40"/>
      <c r="B107" s="41"/>
      <c r="C107" s="206" t="s">
        <v>155</v>
      </c>
      <c r="D107" s="206" t="s">
        <v>126</v>
      </c>
      <c r="E107" s="207" t="s">
        <v>156</v>
      </c>
      <c r="F107" s="208" t="s">
        <v>157</v>
      </c>
      <c r="G107" s="209" t="s">
        <v>129</v>
      </c>
      <c r="H107" s="210">
        <v>22</v>
      </c>
      <c r="I107" s="211"/>
      <c r="J107" s="212">
        <f>ROUND(I107*H107,2)</f>
        <v>0</v>
      </c>
      <c r="K107" s="208" t="s">
        <v>130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0.22</v>
      </c>
      <c r="T107" s="216">
        <f>S107*H107</f>
        <v>4.8399999999999999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131</v>
      </c>
      <c r="AT107" s="217" t="s">
        <v>126</v>
      </c>
      <c r="AU107" s="217" t="s">
        <v>85</v>
      </c>
      <c r="AY107" s="19" t="s">
        <v>124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83</v>
      </c>
      <c r="BK107" s="218">
        <f>ROUND(I107*H107,2)</f>
        <v>0</v>
      </c>
      <c r="BL107" s="19" t="s">
        <v>131</v>
      </c>
      <c r="BM107" s="217" t="s">
        <v>158</v>
      </c>
    </row>
    <row r="108" s="2" customFormat="1">
      <c r="A108" s="40"/>
      <c r="B108" s="41"/>
      <c r="C108" s="42"/>
      <c r="D108" s="219" t="s">
        <v>133</v>
      </c>
      <c r="E108" s="42"/>
      <c r="F108" s="220" t="s">
        <v>159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133</v>
      </c>
      <c r="AU108" s="19" t="s">
        <v>85</v>
      </c>
    </row>
    <row r="109" s="13" customFormat="1">
      <c r="A109" s="13"/>
      <c r="B109" s="224"/>
      <c r="C109" s="225"/>
      <c r="D109" s="226" t="s">
        <v>135</v>
      </c>
      <c r="E109" s="227" t="s">
        <v>19</v>
      </c>
      <c r="F109" s="228" t="s">
        <v>136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135</v>
      </c>
      <c r="AU109" s="234" t="s">
        <v>85</v>
      </c>
      <c r="AV109" s="13" t="s">
        <v>83</v>
      </c>
      <c r="AW109" s="13" t="s">
        <v>37</v>
      </c>
      <c r="AX109" s="13" t="s">
        <v>75</v>
      </c>
      <c r="AY109" s="234" t="s">
        <v>124</v>
      </c>
    </row>
    <row r="110" s="14" customFormat="1">
      <c r="A110" s="14"/>
      <c r="B110" s="235"/>
      <c r="C110" s="236"/>
      <c r="D110" s="226" t="s">
        <v>135</v>
      </c>
      <c r="E110" s="237" t="s">
        <v>19</v>
      </c>
      <c r="F110" s="238" t="s">
        <v>160</v>
      </c>
      <c r="G110" s="236"/>
      <c r="H110" s="239">
        <v>22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135</v>
      </c>
      <c r="AU110" s="245" t="s">
        <v>85</v>
      </c>
      <c r="AV110" s="14" t="s">
        <v>85</v>
      </c>
      <c r="AW110" s="14" t="s">
        <v>37</v>
      </c>
      <c r="AX110" s="14" t="s">
        <v>83</v>
      </c>
      <c r="AY110" s="245" t="s">
        <v>124</v>
      </c>
    </row>
    <row r="111" s="2" customFormat="1" ht="24.15" customHeight="1">
      <c r="A111" s="40"/>
      <c r="B111" s="41"/>
      <c r="C111" s="206" t="s">
        <v>161</v>
      </c>
      <c r="D111" s="206" t="s">
        <v>126</v>
      </c>
      <c r="E111" s="207" t="s">
        <v>162</v>
      </c>
      <c r="F111" s="208" t="s">
        <v>163</v>
      </c>
      <c r="G111" s="209" t="s">
        <v>164</v>
      </c>
      <c r="H111" s="210">
        <v>14</v>
      </c>
      <c r="I111" s="211"/>
      <c r="J111" s="212">
        <f>ROUND(I111*H111,2)</f>
        <v>0</v>
      </c>
      <c r="K111" s="208" t="s">
        <v>130</v>
      </c>
      <c r="L111" s="46"/>
      <c r="M111" s="213" t="s">
        <v>19</v>
      </c>
      <c r="N111" s="214" t="s">
        <v>46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0.20499999999999999</v>
      </c>
      <c r="T111" s="216">
        <f>S111*H111</f>
        <v>2.8699999999999997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131</v>
      </c>
      <c r="AT111" s="217" t="s">
        <v>126</v>
      </c>
      <c r="AU111" s="217" t="s">
        <v>85</v>
      </c>
      <c r="AY111" s="19" t="s">
        <v>124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83</v>
      </c>
      <c r="BK111" s="218">
        <f>ROUND(I111*H111,2)</f>
        <v>0</v>
      </c>
      <c r="BL111" s="19" t="s">
        <v>131</v>
      </c>
      <c r="BM111" s="217" t="s">
        <v>165</v>
      </c>
    </row>
    <row r="112" s="2" customFormat="1">
      <c r="A112" s="40"/>
      <c r="B112" s="41"/>
      <c r="C112" s="42"/>
      <c r="D112" s="219" t="s">
        <v>133</v>
      </c>
      <c r="E112" s="42"/>
      <c r="F112" s="220" t="s">
        <v>166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133</v>
      </c>
      <c r="AU112" s="19" t="s">
        <v>85</v>
      </c>
    </row>
    <row r="113" s="13" customFormat="1">
      <c r="A113" s="13"/>
      <c r="B113" s="224"/>
      <c r="C113" s="225"/>
      <c r="D113" s="226" t="s">
        <v>135</v>
      </c>
      <c r="E113" s="227" t="s">
        <v>19</v>
      </c>
      <c r="F113" s="228" t="s">
        <v>142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135</v>
      </c>
      <c r="AU113" s="234" t="s">
        <v>85</v>
      </c>
      <c r="AV113" s="13" t="s">
        <v>83</v>
      </c>
      <c r="AW113" s="13" t="s">
        <v>37</v>
      </c>
      <c r="AX113" s="13" t="s">
        <v>75</v>
      </c>
      <c r="AY113" s="234" t="s">
        <v>124</v>
      </c>
    </row>
    <row r="114" s="14" customFormat="1">
      <c r="A114" s="14"/>
      <c r="B114" s="235"/>
      <c r="C114" s="236"/>
      <c r="D114" s="226" t="s">
        <v>135</v>
      </c>
      <c r="E114" s="237" t="s">
        <v>19</v>
      </c>
      <c r="F114" s="238" t="s">
        <v>167</v>
      </c>
      <c r="G114" s="236"/>
      <c r="H114" s="239">
        <v>14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135</v>
      </c>
      <c r="AU114" s="245" t="s">
        <v>85</v>
      </c>
      <c r="AV114" s="14" t="s">
        <v>85</v>
      </c>
      <c r="AW114" s="14" t="s">
        <v>37</v>
      </c>
      <c r="AX114" s="14" t="s">
        <v>83</v>
      </c>
      <c r="AY114" s="245" t="s">
        <v>124</v>
      </c>
    </row>
    <row r="115" s="2" customFormat="1" ht="21.75" customHeight="1">
      <c r="A115" s="40"/>
      <c r="B115" s="41"/>
      <c r="C115" s="206" t="s">
        <v>168</v>
      </c>
      <c r="D115" s="206" t="s">
        <v>126</v>
      </c>
      <c r="E115" s="207" t="s">
        <v>169</v>
      </c>
      <c r="F115" s="208" t="s">
        <v>170</v>
      </c>
      <c r="G115" s="209" t="s">
        <v>171</v>
      </c>
      <c r="H115" s="210">
        <v>28.399999999999999</v>
      </c>
      <c r="I115" s="211"/>
      <c r="J115" s="212">
        <f>ROUND(I115*H115,2)</f>
        <v>0</v>
      </c>
      <c r="K115" s="208" t="s">
        <v>130</v>
      </c>
      <c r="L115" s="46"/>
      <c r="M115" s="213" t="s">
        <v>19</v>
      </c>
      <c r="N115" s="214" t="s">
        <v>46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131</v>
      </c>
      <c r="AT115" s="217" t="s">
        <v>126</v>
      </c>
      <c r="AU115" s="217" t="s">
        <v>85</v>
      </c>
      <c r="AY115" s="19" t="s">
        <v>124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83</v>
      </c>
      <c r="BK115" s="218">
        <f>ROUND(I115*H115,2)</f>
        <v>0</v>
      </c>
      <c r="BL115" s="19" t="s">
        <v>131</v>
      </c>
      <c r="BM115" s="217" t="s">
        <v>172</v>
      </c>
    </row>
    <row r="116" s="2" customFormat="1">
      <c r="A116" s="40"/>
      <c r="B116" s="41"/>
      <c r="C116" s="42"/>
      <c r="D116" s="219" t="s">
        <v>133</v>
      </c>
      <c r="E116" s="42"/>
      <c r="F116" s="220" t="s">
        <v>173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133</v>
      </c>
      <c r="AU116" s="19" t="s">
        <v>85</v>
      </c>
    </row>
    <row r="117" s="13" customFormat="1">
      <c r="A117" s="13"/>
      <c r="B117" s="224"/>
      <c r="C117" s="225"/>
      <c r="D117" s="226" t="s">
        <v>135</v>
      </c>
      <c r="E117" s="227" t="s">
        <v>19</v>
      </c>
      <c r="F117" s="228" t="s">
        <v>136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135</v>
      </c>
      <c r="AU117" s="234" t="s">
        <v>85</v>
      </c>
      <c r="AV117" s="13" t="s">
        <v>83</v>
      </c>
      <c r="AW117" s="13" t="s">
        <v>37</v>
      </c>
      <c r="AX117" s="13" t="s">
        <v>75</v>
      </c>
      <c r="AY117" s="234" t="s">
        <v>124</v>
      </c>
    </row>
    <row r="118" s="14" customFormat="1">
      <c r="A118" s="14"/>
      <c r="B118" s="235"/>
      <c r="C118" s="236"/>
      <c r="D118" s="226" t="s">
        <v>135</v>
      </c>
      <c r="E118" s="237" t="s">
        <v>19</v>
      </c>
      <c r="F118" s="238" t="s">
        <v>174</v>
      </c>
      <c r="G118" s="236"/>
      <c r="H118" s="239">
        <v>14.199999999999999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135</v>
      </c>
      <c r="AU118" s="245" t="s">
        <v>85</v>
      </c>
      <c r="AV118" s="14" t="s">
        <v>85</v>
      </c>
      <c r="AW118" s="14" t="s">
        <v>37</v>
      </c>
      <c r="AX118" s="14" t="s">
        <v>75</v>
      </c>
      <c r="AY118" s="245" t="s">
        <v>124</v>
      </c>
    </row>
    <row r="119" s="15" customFormat="1">
      <c r="A119" s="15"/>
      <c r="B119" s="246"/>
      <c r="C119" s="247"/>
      <c r="D119" s="226" t="s">
        <v>135</v>
      </c>
      <c r="E119" s="248" t="s">
        <v>19</v>
      </c>
      <c r="F119" s="249" t="s">
        <v>175</v>
      </c>
      <c r="G119" s="247"/>
      <c r="H119" s="250">
        <v>14.199999999999999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135</v>
      </c>
      <c r="AU119" s="256" t="s">
        <v>85</v>
      </c>
      <c r="AV119" s="15" t="s">
        <v>144</v>
      </c>
      <c r="AW119" s="15" t="s">
        <v>37</v>
      </c>
      <c r="AX119" s="15" t="s">
        <v>75</v>
      </c>
      <c r="AY119" s="256" t="s">
        <v>124</v>
      </c>
    </row>
    <row r="120" s="13" customFormat="1">
      <c r="A120" s="13"/>
      <c r="B120" s="224"/>
      <c r="C120" s="225"/>
      <c r="D120" s="226" t="s">
        <v>135</v>
      </c>
      <c r="E120" s="227" t="s">
        <v>19</v>
      </c>
      <c r="F120" s="228" t="s">
        <v>176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135</v>
      </c>
      <c r="AU120" s="234" t="s">
        <v>85</v>
      </c>
      <c r="AV120" s="13" t="s">
        <v>83</v>
      </c>
      <c r="AW120" s="13" t="s">
        <v>37</v>
      </c>
      <c r="AX120" s="13" t="s">
        <v>75</v>
      </c>
      <c r="AY120" s="234" t="s">
        <v>124</v>
      </c>
    </row>
    <row r="121" s="14" customFormat="1">
      <c r="A121" s="14"/>
      <c r="B121" s="235"/>
      <c r="C121" s="236"/>
      <c r="D121" s="226" t="s">
        <v>135</v>
      </c>
      <c r="E121" s="237" t="s">
        <v>19</v>
      </c>
      <c r="F121" s="238" t="s">
        <v>177</v>
      </c>
      <c r="G121" s="236"/>
      <c r="H121" s="239">
        <v>14.199999999999999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135</v>
      </c>
      <c r="AU121" s="245" t="s">
        <v>85</v>
      </c>
      <c r="AV121" s="14" t="s">
        <v>85</v>
      </c>
      <c r="AW121" s="14" t="s">
        <v>37</v>
      </c>
      <c r="AX121" s="14" t="s">
        <v>75</v>
      </c>
      <c r="AY121" s="245" t="s">
        <v>124</v>
      </c>
    </row>
    <row r="122" s="15" customFormat="1">
      <c r="A122" s="15"/>
      <c r="B122" s="246"/>
      <c r="C122" s="247"/>
      <c r="D122" s="226" t="s">
        <v>135</v>
      </c>
      <c r="E122" s="248" t="s">
        <v>19</v>
      </c>
      <c r="F122" s="249" t="s">
        <v>175</v>
      </c>
      <c r="G122" s="247"/>
      <c r="H122" s="250">
        <v>14.199999999999999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135</v>
      </c>
      <c r="AU122" s="256" t="s">
        <v>85</v>
      </c>
      <c r="AV122" s="15" t="s">
        <v>144</v>
      </c>
      <c r="AW122" s="15" t="s">
        <v>37</v>
      </c>
      <c r="AX122" s="15" t="s">
        <v>75</v>
      </c>
      <c r="AY122" s="256" t="s">
        <v>124</v>
      </c>
    </row>
    <row r="123" s="16" customFormat="1">
      <c r="A123" s="16"/>
      <c r="B123" s="257"/>
      <c r="C123" s="258"/>
      <c r="D123" s="226" t="s">
        <v>135</v>
      </c>
      <c r="E123" s="259" t="s">
        <v>19</v>
      </c>
      <c r="F123" s="260" t="s">
        <v>178</v>
      </c>
      <c r="G123" s="258"/>
      <c r="H123" s="261">
        <v>28.399999999999999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67" t="s">
        <v>135</v>
      </c>
      <c r="AU123" s="267" t="s">
        <v>85</v>
      </c>
      <c r="AV123" s="16" t="s">
        <v>131</v>
      </c>
      <c r="AW123" s="16" t="s">
        <v>37</v>
      </c>
      <c r="AX123" s="16" t="s">
        <v>83</v>
      </c>
      <c r="AY123" s="267" t="s">
        <v>124</v>
      </c>
    </row>
    <row r="124" s="2" customFormat="1" ht="24.15" customHeight="1">
      <c r="A124" s="40"/>
      <c r="B124" s="41"/>
      <c r="C124" s="206" t="s">
        <v>179</v>
      </c>
      <c r="D124" s="206" t="s">
        <v>126</v>
      </c>
      <c r="E124" s="207" t="s">
        <v>180</v>
      </c>
      <c r="F124" s="208" t="s">
        <v>181</v>
      </c>
      <c r="G124" s="209" t="s">
        <v>171</v>
      </c>
      <c r="H124" s="210">
        <v>6.96</v>
      </c>
      <c r="I124" s="211"/>
      <c r="J124" s="212">
        <f>ROUND(I124*H124,2)</f>
        <v>0</v>
      </c>
      <c r="K124" s="208" t="s">
        <v>130</v>
      </c>
      <c r="L124" s="46"/>
      <c r="M124" s="213" t="s">
        <v>19</v>
      </c>
      <c r="N124" s="214" t="s">
        <v>46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131</v>
      </c>
      <c r="AT124" s="217" t="s">
        <v>126</v>
      </c>
      <c r="AU124" s="217" t="s">
        <v>85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83</v>
      </c>
      <c r="BK124" s="218">
        <f>ROUND(I124*H124,2)</f>
        <v>0</v>
      </c>
      <c r="BL124" s="19" t="s">
        <v>131</v>
      </c>
      <c r="BM124" s="217" t="s">
        <v>182</v>
      </c>
    </row>
    <row r="125" s="2" customFormat="1">
      <c r="A125" s="40"/>
      <c r="B125" s="41"/>
      <c r="C125" s="42"/>
      <c r="D125" s="219" t="s">
        <v>133</v>
      </c>
      <c r="E125" s="42"/>
      <c r="F125" s="220" t="s">
        <v>183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133</v>
      </c>
      <c r="AU125" s="19" t="s">
        <v>85</v>
      </c>
    </row>
    <row r="126" s="14" customFormat="1">
      <c r="A126" s="14"/>
      <c r="B126" s="235"/>
      <c r="C126" s="236"/>
      <c r="D126" s="226" t="s">
        <v>135</v>
      </c>
      <c r="E126" s="237" t="s">
        <v>19</v>
      </c>
      <c r="F126" s="238" t="s">
        <v>184</v>
      </c>
      <c r="G126" s="236"/>
      <c r="H126" s="239">
        <v>3.96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135</v>
      </c>
      <c r="AU126" s="245" t="s">
        <v>85</v>
      </c>
      <c r="AV126" s="14" t="s">
        <v>85</v>
      </c>
      <c r="AW126" s="14" t="s">
        <v>37</v>
      </c>
      <c r="AX126" s="14" t="s">
        <v>75</v>
      </c>
      <c r="AY126" s="245" t="s">
        <v>124</v>
      </c>
    </row>
    <row r="127" s="14" customFormat="1">
      <c r="A127" s="14"/>
      <c r="B127" s="235"/>
      <c r="C127" s="236"/>
      <c r="D127" s="226" t="s">
        <v>135</v>
      </c>
      <c r="E127" s="237" t="s">
        <v>19</v>
      </c>
      <c r="F127" s="238" t="s">
        <v>185</v>
      </c>
      <c r="G127" s="236"/>
      <c r="H127" s="239">
        <v>3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135</v>
      </c>
      <c r="AU127" s="245" t="s">
        <v>85</v>
      </c>
      <c r="AV127" s="14" t="s">
        <v>85</v>
      </c>
      <c r="AW127" s="14" t="s">
        <v>37</v>
      </c>
      <c r="AX127" s="14" t="s">
        <v>75</v>
      </c>
      <c r="AY127" s="245" t="s">
        <v>124</v>
      </c>
    </row>
    <row r="128" s="16" customFormat="1">
      <c r="A128" s="16"/>
      <c r="B128" s="257"/>
      <c r="C128" s="258"/>
      <c r="D128" s="226" t="s">
        <v>135</v>
      </c>
      <c r="E128" s="259" t="s">
        <v>19</v>
      </c>
      <c r="F128" s="260" t="s">
        <v>178</v>
      </c>
      <c r="G128" s="258"/>
      <c r="H128" s="261">
        <v>6.96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7" t="s">
        <v>135</v>
      </c>
      <c r="AU128" s="267" t="s">
        <v>85</v>
      </c>
      <c r="AV128" s="16" t="s">
        <v>131</v>
      </c>
      <c r="AW128" s="16" t="s">
        <v>37</v>
      </c>
      <c r="AX128" s="16" t="s">
        <v>83</v>
      </c>
      <c r="AY128" s="267" t="s">
        <v>124</v>
      </c>
    </row>
    <row r="129" s="2" customFormat="1" ht="37.8" customHeight="1">
      <c r="A129" s="40"/>
      <c r="B129" s="41"/>
      <c r="C129" s="206" t="s">
        <v>186</v>
      </c>
      <c r="D129" s="206" t="s">
        <v>126</v>
      </c>
      <c r="E129" s="207" t="s">
        <v>187</v>
      </c>
      <c r="F129" s="208" t="s">
        <v>188</v>
      </c>
      <c r="G129" s="209" t="s">
        <v>171</v>
      </c>
      <c r="H129" s="210">
        <v>35.359999999999999</v>
      </c>
      <c r="I129" s="211"/>
      <c r="J129" s="212">
        <f>ROUND(I129*H129,2)</f>
        <v>0</v>
      </c>
      <c r="K129" s="208" t="s">
        <v>130</v>
      </c>
      <c r="L129" s="46"/>
      <c r="M129" s="213" t="s">
        <v>19</v>
      </c>
      <c r="N129" s="214" t="s">
        <v>46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131</v>
      </c>
      <c r="AT129" s="217" t="s">
        <v>126</v>
      </c>
      <c r="AU129" s="217" t="s">
        <v>85</v>
      </c>
      <c r="AY129" s="19" t="s">
        <v>124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83</v>
      </c>
      <c r="BK129" s="218">
        <f>ROUND(I129*H129,2)</f>
        <v>0</v>
      </c>
      <c r="BL129" s="19" t="s">
        <v>131</v>
      </c>
      <c r="BM129" s="217" t="s">
        <v>189</v>
      </c>
    </row>
    <row r="130" s="2" customFormat="1">
      <c r="A130" s="40"/>
      <c r="B130" s="41"/>
      <c r="C130" s="42"/>
      <c r="D130" s="219" t="s">
        <v>133</v>
      </c>
      <c r="E130" s="42"/>
      <c r="F130" s="220" t="s">
        <v>190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133</v>
      </c>
      <c r="AU130" s="19" t="s">
        <v>85</v>
      </c>
    </row>
    <row r="131" s="14" customFormat="1">
      <c r="A131" s="14"/>
      <c r="B131" s="235"/>
      <c r="C131" s="236"/>
      <c r="D131" s="226" t="s">
        <v>135</v>
      </c>
      <c r="E131" s="237" t="s">
        <v>19</v>
      </c>
      <c r="F131" s="238" t="s">
        <v>191</v>
      </c>
      <c r="G131" s="236"/>
      <c r="H131" s="239">
        <v>14.199999999999999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135</v>
      </c>
      <c r="AU131" s="245" t="s">
        <v>85</v>
      </c>
      <c r="AV131" s="14" t="s">
        <v>85</v>
      </c>
      <c r="AW131" s="14" t="s">
        <v>37</v>
      </c>
      <c r="AX131" s="14" t="s">
        <v>75</v>
      </c>
      <c r="AY131" s="245" t="s">
        <v>124</v>
      </c>
    </row>
    <row r="132" s="14" customFormat="1">
      <c r="A132" s="14"/>
      <c r="B132" s="235"/>
      <c r="C132" s="236"/>
      <c r="D132" s="226" t="s">
        <v>135</v>
      </c>
      <c r="E132" s="237" t="s">
        <v>19</v>
      </c>
      <c r="F132" s="238" t="s">
        <v>192</v>
      </c>
      <c r="G132" s="236"/>
      <c r="H132" s="239">
        <v>14.199999999999999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135</v>
      </c>
      <c r="AU132" s="245" t="s">
        <v>85</v>
      </c>
      <c r="AV132" s="14" t="s">
        <v>85</v>
      </c>
      <c r="AW132" s="14" t="s">
        <v>37</v>
      </c>
      <c r="AX132" s="14" t="s">
        <v>75</v>
      </c>
      <c r="AY132" s="245" t="s">
        <v>124</v>
      </c>
    </row>
    <row r="133" s="14" customFormat="1">
      <c r="A133" s="14"/>
      <c r="B133" s="235"/>
      <c r="C133" s="236"/>
      <c r="D133" s="226" t="s">
        <v>135</v>
      </c>
      <c r="E133" s="237" t="s">
        <v>19</v>
      </c>
      <c r="F133" s="238" t="s">
        <v>193</v>
      </c>
      <c r="G133" s="236"/>
      <c r="H133" s="239">
        <v>6.96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135</v>
      </c>
      <c r="AU133" s="245" t="s">
        <v>85</v>
      </c>
      <c r="AV133" s="14" t="s">
        <v>85</v>
      </c>
      <c r="AW133" s="14" t="s">
        <v>37</v>
      </c>
      <c r="AX133" s="14" t="s">
        <v>75</v>
      </c>
      <c r="AY133" s="245" t="s">
        <v>124</v>
      </c>
    </row>
    <row r="134" s="16" customFormat="1">
      <c r="A134" s="16"/>
      <c r="B134" s="257"/>
      <c r="C134" s="258"/>
      <c r="D134" s="226" t="s">
        <v>135</v>
      </c>
      <c r="E134" s="259" t="s">
        <v>19</v>
      </c>
      <c r="F134" s="260" t="s">
        <v>178</v>
      </c>
      <c r="G134" s="258"/>
      <c r="H134" s="261">
        <v>35.359999999999999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7" t="s">
        <v>135</v>
      </c>
      <c r="AU134" s="267" t="s">
        <v>85</v>
      </c>
      <c r="AV134" s="16" t="s">
        <v>131</v>
      </c>
      <c r="AW134" s="16" t="s">
        <v>37</v>
      </c>
      <c r="AX134" s="16" t="s">
        <v>83</v>
      </c>
      <c r="AY134" s="267" t="s">
        <v>124</v>
      </c>
    </row>
    <row r="135" s="2" customFormat="1" ht="37.8" customHeight="1">
      <c r="A135" s="40"/>
      <c r="B135" s="41"/>
      <c r="C135" s="206" t="s">
        <v>194</v>
      </c>
      <c r="D135" s="206" t="s">
        <v>126</v>
      </c>
      <c r="E135" s="207" t="s">
        <v>195</v>
      </c>
      <c r="F135" s="208" t="s">
        <v>196</v>
      </c>
      <c r="G135" s="209" t="s">
        <v>171</v>
      </c>
      <c r="H135" s="210">
        <v>70.719999999999999</v>
      </c>
      <c r="I135" s="211"/>
      <c r="J135" s="212">
        <f>ROUND(I135*H135,2)</f>
        <v>0</v>
      </c>
      <c r="K135" s="208" t="s">
        <v>130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131</v>
      </c>
      <c r="AT135" s="217" t="s">
        <v>126</v>
      </c>
      <c r="AU135" s="217" t="s">
        <v>85</v>
      </c>
      <c r="AY135" s="19" t="s">
        <v>124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131</v>
      </c>
      <c r="BM135" s="217" t="s">
        <v>197</v>
      </c>
    </row>
    <row r="136" s="2" customFormat="1">
      <c r="A136" s="40"/>
      <c r="B136" s="41"/>
      <c r="C136" s="42"/>
      <c r="D136" s="219" t="s">
        <v>133</v>
      </c>
      <c r="E136" s="42"/>
      <c r="F136" s="220" t="s">
        <v>198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133</v>
      </c>
      <c r="AU136" s="19" t="s">
        <v>85</v>
      </c>
    </row>
    <row r="137" s="13" customFormat="1">
      <c r="A137" s="13"/>
      <c r="B137" s="224"/>
      <c r="C137" s="225"/>
      <c r="D137" s="226" t="s">
        <v>135</v>
      </c>
      <c r="E137" s="227" t="s">
        <v>19</v>
      </c>
      <c r="F137" s="228" t="s">
        <v>199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135</v>
      </c>
      <c r="AU137" s="234" t="s">
        <v>85</v>
      </c>
      <c r="AV137" s="13" t="s">
        <v>83</v>
      </c>
      <c r="AW137" s="13" t="s">
        <v>37</v>
      </c>
      <c r="AX137" s="13" t="s">
        <v>75</v>
      </c>
      <c r="AY137" s="234" t="s">
        <v>124</v>
      </c>
    </row>
    <row r="138" s="14" customFormat="1">
      <c r="A138" s="14"/>
      <c r="B138" s="235"/>
      <c r="C138" s="236"/>
      <c r="D138" s="226" t="s">
        <v>135</v>
      </c>
      <c r="E138" s="237" t="s">
        <v>19</v>
      </c>
      <c r="F138" s="238" t="s">
        <v>200</v>
      </c>
      <c r="G138" s="236"/>
      <c r="H138" s="239">
        <v>28.399999999999999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135</v>
      </c>
      <c r="AU138" s="245" t="s">
        <v>85</v>
      </c>
      <c r="AV138" s="14" t="s">
        <v>85</v>
      </c>
      <c r="AW138" s="14" t="s">
        <v>37</v>
      </c>
      <c r="AX138" s="14" t="s">
        <v>75</v>
      </c>
      <c r="AY138" s="245" t="s">
        <v>124</v>
      </c>
    </row>
    <row r="139" s="14" customFormat="1">
      <c r="A139" s="14"/>
      <c r="B139" s="235"/>
      <c r="C139" s="236"/>
      <c r="D139" s="226" t="s">
        <v>135</v>
      </c>
      <c r="E139" s="237" t="s">
        <v>19</v>
      </c>
      <c r="F139" s="238" t="s">
        <v>201</v>
      </c>
      <c r="G139" s="236"/>
      <c r="H139" s="239">
        <v>28.399999999999999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135</v>
      </c>
      <c r="AU139" s="245" t="s">
        <v>85</v>
      </c>
      <c r="AV139" s="14" t="s">
        <v>85</v>
      </c>
      <c r="AW139" s="14" t="s">
        <v>37</v>
      </c>
      <c r="AX139" s="14" t="s">
        <v>75</v>
      </c>
      <c r="AY139" s="245" t="s">
        <v>124</v>
      </c>
    </row>
    <row r="140" s="14" customFormat="1">
      <c r="A140" s="14"/>
      <c r="B140" s="235"/>
      <c r="C140" s="236"/>
      <c r="D140" s="226" t="s">
        <v>135</v>
      </c>
      <c r="E140" s="237" t="s">
        <v>19</v>
      </c>
      <c r="F140" s="238" t="s">
        <v>202</v>
      </c>
      <c r="G140" s="236"/>
      <c r="H140" s="239">
        <v>13.92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135</v>
      </c>
      <c r="AU140" s="245" t="s">
        <v>85</v>
      </c>
      <c r="AV140" s="14" t="s">
        <v>85</v>
      </c>
      <c r="AW140" s="14" t="s">
        <v>37</v>
      </c>
      <c r="AX140" s="14" t="s">
        <v>75</v>
      </c>
      <c r="AY140" s="245" t="s">
        <v>124</v>
      </c>
    </row>
    <row r="141" s="16" customFormat="1">
      <c r="A141" s="16"/>
      <c r="B141" s="257"/>
      <c r="C141" s="258"/>
      <c r="D141" s="226" t="s">
        <v>135</v>
      </c>
      <c r="E141" s="259" t="s">
        <v>19</v>
      </c>
      <c r="F141" s="260" t="s">
        <v>178</v>
      </c>
      <c r="G141" s="258"/>
      <c r="H141" s="261">
        <v>70.719999999999999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7" t="s">
        <v>135</v>
      </c>
      <c r="AU141" s="267" t="s">
        <v>85</v>
      </c>
      <c r="AV141" s="16" t="s">
        <v>131</v>
      </c>
      <c r="AW141" s="16" t="s">
        <v>37</v>
      </c>
      <c r="AX141" s="16" t="s">
        <v>83</v>
      </c>
      <c r="AY141" s="267" t="s">
        <v>124</v>
      </c>
    </row>
    <row r="142" s="2" customFormat="1" ht="24.15" customHeight="1">
      <c r="A142" s="40"/>
      <c r="B142" s="41"/>
      <c r="C142" s="206" t="s">
        <v>203</v>
      </c>
      <c r="D142" s="206" t="s">
        <v>126</v>
      </c>
      <c r="E142" s="207" t="s">
        <v>204</v>
      </c>
      <c r="F142" s="208" t="s">
        <v>205</v>
      </c>
      <c r="G142" s="209" t="s">
        <v>206</v>
      </c>
      <c r="H142" s="210">
        <v>63.648000000000003</v>
      </c>
      <c r="I142" s="211"/>
      <c r="J142" s="212">
        <f>ROUND(I142*H142,2)</f>
        <v>0</v>
      </c>
      <c r="K142" s="208" t="s">
        <v>130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131</v>
      </c>
      <c r="AT142" s="217" t="s">
        <v>126</v>
      </c>
      <c r="AU142" s="217" t="s">
        <v>85</v>
      </c>
      <c r="AY142" s="19" t="s">
        <v>124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83</v>
      </c>
      <c r="BK142" s="218">
        <f>ROUND(I142*H142,2)</f>
        <v>0</v>
      </c>
      <c r="BL142" s="19" t="s">
        <v>131</v>
      </c>
      <c r="BM142" s="217" t="s">
        <v>207</v>
      </c>
    </row>
    <row r="143" s="2" customFormat="1">
      <c r="A143" s="40"/>
      <c r="B143" s="41"/>
      <c r="C143" s="42"/>
      <c r="D143" s="219" t="s">
        <v>133</v>
      </c>
      <c r="E143" s="42"/>
      <c r="F143" s="220" t="s">
        <v>208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133</v>
      </c>
      <c r="AU143" s="19" t="s">
        <v>85</v>
      </c>
    </row>
    <row r="144" s="14" customFormat="1">
      <c r="A144" s="14"/>
      <c r="B144" s="235"/>
      <c r="C144" s="236"/>
      <c r="D144" s="226" t="s">
        <v>135</v>
      </c>
      <c r="E144" s="237" t="s">
        <v>19</v>
      </c>
      <c r="F144" s="238" t="s">
        <v>209</v>
      </c>
      <c r="G144" s="236"/>
      <c r="H144" s="239">
        <v>25.559999999999999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135</v>
      </c>
      <c r="AU144" s="245" t="s">
        <v>85</v>
      </c>
      <c r="AV144" s="14" t="s">
        <v>85</v>
      </c>
      <c r="AW144" s="14" t="s">
        <v>37</v>
      </c>
      <c r="AX144" s="14" t="s">
        <v>75</v>
      </c>
      <c r="AY144" s="245" t="s">
        <v>124</v>
      </c>
    </row>
    <row r="145" s="14" customFormat="1">
      <c r="A145" s="14"/>
      <c r="B145" s="235"/>
      <c r="C145" s="236"/>
      <c r="D145" s="226" t="s">
        <v>135</v>
      </c>
      <c r="E145" s="237" t="s">
        <v>19</v>
      </c>
      <c r="F145" s="238" t="s">
        <v>210</v>
      </c>
      <c r="G145" s="236"/>
      <c r="H145" s="239">
        <v>25.559999999999999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135</v>
      </c>
      <c r="AU145" s="245" t="s">
        <v>85</v>
      </c>
      <c r="AV145" s="14" t="s">
        <v>85</v>
      </c>
      <c r="AW145" s="14" t="s">
        <v>37</v>
      </c>
      <c r="AX145" s="14" t="s">
        <v>75</v>
      </c>
      <c r="AY145" s="245" t="s">
        <v>124</v>
      </c>
    </row>
    <row r="146" s="14" customFormat="1">
      <c r="A146" s="14"/>
      <c r="B146" s="235"/>
      <c r="C146" s="236"/>
      <c r="D146" s="226" t="s">
        <v>135</v>
      </c>
      <c r="E146" s="237" t="s">
        <v>19</v>
      </c>
      <c r="F146" s="238" t="s">
        <v>211</v>
      </c>
      <c r="G146" s="236"/>
      <c r="H146" s="239">
        <v>12.528000000000001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135</v>
      </c>
      <c r="AU146" s="245" t="s">
        <v>85</v>
      </c>
      <c r="AV146" s="14" t="s">
        <v>85</v>
      </c>
      <c r="AW146" s="14" t="s">
        <v>37</v>
      </c>
      <c r="AX146" s="14" t="s">
        <v>75</v>
      </c>
      <c r="AY146" s="245" t="s">
        <v>124</v>
      </c>
    </row>
    <row r="147" s="16" customFormat="1">
      <c r="A147" s="16"/>
      <c r="B147" s="257"/>
      <c r="C147" s="258"/>
      <c r="D147" s="226" t="s">
        <v>135</v>
      </c>
      <c r="E147" s="259" t="s">
        <v>19</v>
      </c>
      <c r="F147" s="260" t="s">
        <v>178</v>
      </c>
      <c r="G147" s="258"/>
      <c r="H147" s="261">
        <v>63.647999999999996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67" t="s">
        <v>135</v>
      </c>
      <c r="AU147" s="267" t="s">
        <v>85</v>
      </c>
      <c r="AV147" s="16" t="s">
        <v>131</v>
      </c>
      <c r="AW147" s="16" t="s">
        <v>37</v>
      </c>
      <c r="AX147" s="16" t="s">
        <v>83</v>
      </c>
      <c r="AY147" s="267" t="s">
        <v>124</v>
      </c>
    </row>
    <row r="148" s="2" customFormat="1" ht="24.15" customHeight="1">
      <c r="A148" s="40"/>
      <c r="B148" s="41"/>
      <c r="C148" s="206" t="s">
        <v>212</v>
      </c>
      <c r="D148" s="206" t="s">
        <v>126</v>
      </c>
      <c r="E148" s="207" t="s">
        <v>213</v>
      </c>
      <c r="F148" s="208" t="s">
        <v>214</v>
      </c>
      <c r="G148" s="209" t="s">
        <v>171</v>
      </c>
      <c r="H148" s="210">
        <v>35.359999999999999</v>
      </c>
      <c r="I148" s="211"/>
      <c r="J148" s="212">
        <f>ROUND(I148*H148,2)</f>
        <v>0</v>
      </c>
      <c r="K148" s="208" t="s">
        <v>130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131</v>
      </c>
      <c r="AT148" s="217" t="s">
        <v>126</v>
      </c>
      <c r="AU148" s="217" t="s">
        <v>85</v>
      </c>
      <c r="AY148" s="19" t="s">
        <v>124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83</v>
      </c>
      <c r="BK148" s="218">
        <f>ROUND(I148*H148,2)</f>
        <v>0</v>
      </c>
      <c r="BL148" s="19" t="s">
        <v>131</v>
      </c>
      <c r="BM148" s="217" t="s">
        <v>215</v>
      </c>
    </row>
    <row r="149" s="2" customFormat="1">
      <c r="A149" s="40"/>
      <c r="B149" s="41"/>
      <c r="C149" s="42"/>
      <c r="D149" s="219" t="s">
        <v>133</v>
      </c>
      <c r="E149" s="42"/>
      <c r="F149" s="220" t="s">
        <v>216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133</v>
      </c>
      <c r="AU149" s="19" t="s">
        <v>85</v>
      </c>
    </row>
    <row r="150" s="14" customFormat="1">
      <c r="A150" s="14"/>
      <c r="B150" s="235"/>
      <c r="C150" s="236"/>
      <c r="D150" s="226" t="s">
        <v>135</v>
      </c>
      <c r="E150" s="237" t="s">
        <v>19</v>
      </c>
      <c r="F150" s="238" t="s">
        <v>191</v>
      </c>
      <c r="G150" s="236"/>
      <c r="H150" s="239">
        <v>14.199999999999999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135</v>
      </c>
      <c r="AU150" s="245" t="s">
        <v>85</v>
      </c>
      <c r="AV150" s="14" t="s">
        <v>85</v>
      </c>
      <c r="AW150" s="14" t="s">
        <v>37</v>
      </c>
      <c r="AX150" s="14" t="s">
        <v>75</v>
      </c>
      <c r="AY150" s="245" t="s">
        <v>124</v>
      </c>
    </row>
    <row r="151" s="14" customFormat="1">
      <c r="A151" s="14"/>
      <c r="B151" s="235"/>
      <c r="C151" s="236"/>
      <c r="D151" s="226" t="s">
        <v>135</v>
      </c>
      <c r="E151" s="237" t="s">
        <v>19</v>
      </c>
      <c r="F151" s="238" t="s">
        <v>192</v>
      </c>
      <c r="G151" s="236"/>
      <c r="H151" s="239">
        <v>14.199999999999999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135</v>
      </c>
      <c r="AU151" s="245" t="s">
        <v>85</v>
      </c>
      <c r="AV151" s="14" t="s">
        <v>85</v>
      </c>
      <c r="AW151" s="14" t="s">
        <v>37</v>
      </c>
      <c r="AX151" s="14" t="s">
        <v>75</v>
      </c>
      <c r="AY151" s="245" t="s">
        <v>124</v>
      </c>
    </row>
    <row r="152" s="14" customFormat="1">
      <c r="A152" s="14"/>
      <c r="B152" s="235"/>
      <c r="C152" s="236"/>
      <c r="D152" s="226" t="s">
        <v>135</v>
      </c>
      <c r="E152" s="237" t="s">
        <v>19</v>
      </c>
      <c r="F152" s="238" t="s">
        <v>193</v>
      </c>
      <c r="G152" s="236"/>
      <c r="H152" s="239">
        <v>6.96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135</v>
      </c>
      <c r="AU152" s="245" t="s">
        <v>85</v>
      </c>
      <c r="AV152" s="14" t="s">
        <v>85</v>
      </c>
      <c r="AW152" s="14" t="s">
        <v>37</v>
      </c>
      <c r="AX152" s="14" t="s">
        <v>75</v>
      </c>
      <c r="AY152" s="245" t="s">
        <v>124</v>
      </c>
    </row>
    <row r="153" s="16" customFormat="1">
      <c r="A153" s="16"/>
      <c r="B153" s="257"/>
      <c r="C153" s="258"/>
      <c r="D153" s="226" t="s">
        <v>135</v>
      </c>
      <c r="E153" s="259" t="s">
        <v>19</v>
      </c>
      <c r="F153" s="260" t="s">
        <v>178</v>
      </c>
      <c r="G153" s="258"/>
      <c r="H153" s="261">
        <v>35.359999999999999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7" t="s">
        <v>135</v>
      </c>
      <c r="AU153" s="267" t="s">
        <v>85</v>
      </c>
      <c r="AV153" s="16" t="s">
        <v>131</v>
      </c>
      <c r="AW153" s="16" t="s">
        <v>37</v>
      </c>
      <c r="AX153" s="16" t="s">
        <v>83</v>
      </c>
      <c r="AY153" s="267" t="s">
        <v>124</v>
      </c>
    </row>
    <row r="154" s="2" customFormat="1" ht="37.8" customHeight="1">
      <c r="A154" s="40"/>
      <c r="B154" s="41"/>
      <c r="C154" s="206" t="s">
        <v>217</v>
      </c>
      <c r="D154" s="206" t="s">
        <v>126</v>
      </c>
      <c r="E154" s="207" t="s">
        <v>218</v>
      </c>
      <c r="F154" s="208" t="s">
        <v>219</v>
      </c>
      <c r="G154" s="209" t="s">
        <v>171</v>
      </c>
      <c r="H154" s="210">
        <v>3</v>
      </c>
      <c r="I154" s="211"/>
      <c r="J154" s="212">
        <f>ROUND(I154*H154,2)</f>
        <v>0</v>
      </c>
      <c r="K154" s="208" t="s">
        <v>130</v>
      </c>
      <c r="L154" s="46"/>
      <c r="M154" s="213" t="s">
        <v>19</v>
      </c>
      <c r="N154" s="214" t="s">
        <v>46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131</v>
      </c>
      <c r="AT154" s="217" t="s">
        <v>126</v>
      </c>
      <c r="AU154" s="217" t="s">
        <v>85</v>
      </c>
      <c r="AY154" s="19" t="s">
        <v>124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83</v>
      </c>
      <c r="BK154" s="218">
        <f>ROUND(I154*H154,2)</f>
        <v>0</v>
      </c>
      <c r="BL154" s="19" t="s">
        <v>131</v>
      </c>
      <c r="BM154" s="217" t="s">
        <v>220</v>
      </c>
    </row>
    <row r="155" s="2" customFormat="1">
      <c r="A155" s="40"/>
      <c r="B155" s="41"/>
      <c r="C155" s="42"/>
      <c r="D155" s="219" t="s">
        <v>133</v>
      </c>
      <c r="E155" s="42"/>
      <c r="F155" s="220" t="s">
        <v>221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133</v>
      </c>
      <c r="AU155" s="19" t="s">
        <v>85</v>
      </c>
    </row>
    <row r="156" s="13" customFormat="1">
      <c r="A156" s="13"/>
      <c r="B156" s="224"/>
      <c r="C156" s="225"/>
      <c r="D156" s="226" t="s">
        <v>135</v>
      </c>
      <c r="E156" s="227" t="s">
        <v>19</v>
      </c>
      <c r="F156" s="228" t="s">
        <v>136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135</v>
      </c>
      <c r="AU156" s="234" t="s">
        <v>85</v>
      </c>
      <c r="AV156" s="13" t="s">
        <v>83</v>
      </c>
      <c r="AW156" s="13" t="s">
        <v>37</v>
      </c>
      <c r="AX156" s="13" t="s">
        <v>75</v>
      </c>
      <c r="AY156" s="234" t="s">
        <v>124</v>
      </c>
    </row>
    <row r="157" s="14" customFormat="1">
      <c r="A157" s="14"/>
      <c r="B157" s="235"/>
      <c r="C157" s="236"/>
      <c r="D157" s="226" t="s">
        <v>135</v>
      </c>
      <c r="E157" s="237" t="s">
        <v>19</v>
      </c>
      <c r="F157" s="238" t="s">
        <v>222</v>
      </c>
      <c r="G157" s="236"/>
      <c r="H157" s="239">
        <v>3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135</v>
      </c>
      <c r="AU157" s="245" t="s">
        <v>85</v>
      </c>
      <c r="AV157" s="14" t="s">
        <v>85</v>
      </c>
      <c r="AW157" s="14" t="s">
        <v>37</v>
      </c>
      <c r="AX157" s="14" t="s">
        <v>83</v>
      </c>
      <c r="AY157" s="245" t="s">
        <v>124</v>
      </c>
    </row>
    <row r="158" s="2" customFormat="1" ht="16.5" customHeight="1">
      <c r="A158" s="40"/>
      <c r="B158" s="41"/>
      <c r="C158" s="268" t="s">
        <v>223</v>
      </c>
      <c r="D158" s="268" t="s">
        <v>224</v>
      </c>
      <c r="E158" s="269" t="s">
        <v>225</v>
      </c>
      <c r="F158" s="270" t="s">
        <v>226</v>
      </c>
      <c r="G158" s="271" t="s">
        <v>206</v>
      </c>
      <c r="H158" s="272">
        <v>5.4000000000000004</v>
      </c>
      <c r="I158" s="273"/>
      <c r="J158" s="274">
        <f>ROUND(I158*H158,2)</f>
        <v>0</v>
      </c>
      <c r="K158" s="270" t="s">
        <v>130</v>
      </c>
      <c r="L158" s="275"/>
      <c r="M158" s="276" t="s">
        <v>19</v>
      </c>
      <c r="N158" s="277" t="s">
        <v>46</v>
      </c>
      <c r="O158" s="86"/>
      <c r="P158" s="215">
        <f>O158*H158</f>
        <v>0</v>
      </c>
      <c r="Q158" s="215">
        <v>1</v>
      </c>
      <c r="R158" s="215">
        <f>Q158*H158</f>
        <v>5.4000000000000004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179</v>
      </c>
      <c r="AT158" s="217" t="s">
        <v>224</v>
      </c>
      <c r="AU158" s="217" t="s">
        <v>85</v>
      </c>
      <c r="AY158" s="19" t="s">
        <v>124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83</v>
      </c>
      <c r="BK158" s="218">
        <f>ROUND(I158*H158,2)</f>
        <v>0</v>
      </c>
      <c r="BL158" s="19" t="s">
        <v>131</v>
      </c>
      <c r="BM158" s="217" t="s">
        <v>227</v>
      </c>
    </row>
    <row r="159" s="14" customFormat="1">
      <c r="A159" s="14"/>
      <c r="B159" s="235"/>
      <c r="C159" s="236"/>
      <c r="D159" s="226" t="s">
        <v>135</v>
      </c>
      <c r="E159" s="237" t="s">
        <v>19</v>
      </c>
      <c r="F159" s="238" t="s">
        <v>228</v>
      </c>
      <c r="G159" s="236"/>
      <c r="H159" s="239">
        <v>5.4000000000000004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135</v>
      </c>
      <c r="AU159" s="245" t="s">
        <v>85</v>
      </c>
      <c r="AV159" s="14" t="s">
        <v>85</v>
      </c>
      <c r="AW159" s="14" t="s">
        <v>37</v>
      </c>
      <c r="AX159" s="14" t="s">
        <v>83</v>
      </c>
      <c r="AY159" s="245" t="s">
        <v>124</v>
      </c>
    </row>
    <row r="160" s="2" customFormat="1" ht="24.15" customHeight="1">
      <c r="A160" s="40"/>
      <c r="B160" s="41"/>
      <c r="C160" s="206" t="s">
        <v>8</v>
      </c>
      <c r="D160" s="206" t="s">
        <v>126</v>
      </c>
      <c r="E160" s="207" t="s">
        <v>229</v>
      </c>
      <c r="F160" s="208" t="s">
        <v>230</v>
      </c>
      <c r="G160" s="209" t="s">
        <v>129</v>
      </c>
      <c r="H160" s="210">
        <v>81.5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46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131</v>
      </c>
      <c r="AT160" s="217" t="s">
        <v>126</v>
      </c>
      <c r="AU160" s="217" t="s">
        <v>85</v>
      </c>
      <c r="AY160" s="19" t="s">
        <v>124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83</v>
      </c>
      <c r="BK160" s="218">
        <f>ROUND(I160*H160,2)</f>
        <v>0</v>
      </c>
      <c r="BL160" s="19" t="s">
        <v>131</v>
      </c>
      <c r="BM160" s="217" t="s">
        <v>231</v>
      </c>
    </row>
    <row r="161" s="13" customFormat="1">
      <c r="A161" s="13"/>
      <c r="B161" s="224"/>
      <c r="C161" s="225"/>
      <c r="D161" s="226" t="s">
        <v>135</v>
      </c>
      <c r="E161" s="227" t="s">
        <v>19</v>
      </c>
      <c r="F161" s="228" t="s">
        <v>136</v>
      </c>
      <c r="G161" s="225"/>
      <c r="H161" s="227" t="s">
        <v>19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135</v>
      </c>
      <c r="AU161" s="234" t="s">
        <v>85</v>
      </c>
      <c r="AV161" s="13" t="s">
        <v>83</v>
      </c>
      <c r="AW161" s="13" t="s">
        <v>37</v>
      </c>
      <c r="AX161" s="13" t="s">
        <v>75</v>
      </c>
      <c r="AY161" s="234" t="s">
        <v>124</v>
      </c>
    </row>
    <row r="162" s="14" customFormat="1">
      <c r="A162" s="14"/>
      <c r="B162" s="235"/>
      <c r="C162" s="236"/>
      <c r="D162" s="226" t="s">
        <v>135</v>
      </c>
      <c r="E162" s="237" t="s">
        <v>19</v>
      </c>
      <c r="F162" s="238" t="s">
        <v>232</v>
      </c>
      <c r="G162" s="236"/>
      <c r="H162" s="239">
        <v>81.5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135</v>
      </c>
      <c r="AU162" s="245" t="s">
        <v>85</v>
      </c>
      <c r="AV162" s="14" t="s">
        <v>85</v>
      </c>
      <c r="AW162" s="14" t="s">
        <v>37</v>
      </c>
      <c r="AX162" s="14" t="s">
        <v>83</v>
      </c>
      <c r="AY162" s="245" t="s">
        <v>124</v>
      </c>
    </row>
    <row r="163" s="2" customFormat="1" ht="16.5" customHeight="1">
      <c r="A163" s="40"/>
      <c r="B163" s="41"/>
      <c r="C163" s="268" t="s">
        <v>233</v>
      </c>
      <c r="D163" s="268" t="s">
        <v>224</v>
      </c>
      <c r="E163" s="269" t="s">
        <v>234</v>
      </c>
      <c r="F163" s="270" t="s">
        <v>235</v>
      </c>
      <c r="G163" s="271" t="s">
        <v>206</v>
      </c>
      <c r="H163" s="272">
        <v>14.67</v>
      </c>
      <c r="I163" s="273"/>
      <c r="J163" s="274">
        <f>ROUND(I163*H163,2)</f>
        <v>0</v>
      </c>
      <c r="K163" s="270" t="s">
        <v>130</v>
      </c>
      <c r="L163" s="275"/>
      <c r="M163" s="276" t="s">
        <v>19</v>
      </c>
      <c r="N163" s="277" t="s">
        <v>46</v>
      </c>
      <c r="O163" s="86"/>
      <c r="P163" s="215">
        <f>O163*H163</f>
        <v>0</v>
      </c>
      <c r="Q163" s="215">
        <v>1</v>
      </c>
      <c r="R163" s="215">
        <f>Q163*H163</f>
        <v>14.67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179</v>
      </c>
      <c r="AT163" s="217" t="s">
        <v>224</v>
      </c>
      <c r="AU163" s="217" t="s">
        <v>85</v>
      </c>
      <c r="AY163" s="19" t="s">
        <v>124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83</v>
      </c>
      <c r="BK163" s="218">
        <f>ROUND(I163*H163,2)</f>
        <v>0</v>
      </c>
      <c r="BL163" s="19" t="s">
        <v>131</v>
      </c>
      <c r="BM163" s="217" t="s">
        <v>236</v>
      </c>
    </row>
    <row r="164" s="13" customFormat="1">
      <c r="A164" s="13"/>
      <c r="B164" s="224"/>
      <c r="C164" s="225"/>
      <c r="D164" s="226" t="s">
        <v>135</v>
      </c>
      <c r="E164" s="227" t="s">
        <v>19</v>
      </c>
      <c r="F164" s="228" t="s">
        <v>136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135</v>
      </c>
      <c r="AU164" s="234" t="s">
        <v>85</v>
      </c>
      <c r="AV164" s="13" t="s">
        <v>83</v>
      </c>
      <c r="AW164" s="13" t="s">
        <v>37</v>
      </c>
      <c r="AX164" s="13" t="s">
        <v>75</v>
      </c>
      <c r="AY164" s="234" t="s">
        <v>124</v>
      </c>
    </row>
    <row r="165" s="14" customFormat="1">
      <c r="A165" s="14"/>
      <c r="B165" s="235"/>
      <c r="C165" s="236"/>
      <c r="D165" s="226" t="s">
        <v>135</v>
      </c>
      <c r="E165" s="237" t="s">
        <v>19</v>
      </c>
      <c r="F165" s="238" t="s">
        <v>237</v>
      </c>
      <c r="G165" s="236"/>
      <c r="H165" s="239">
        <v>14.67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135</v>
      </c>
      <c r="AU165" s="245" t="s">
        <v>85</v>
      </c>
      <c r="AV165" s="14" t="s">
        <v>85</v>
      </c>
      <c r="AW165" s="14" t="s">
        <v>37</v>
      </c>
      <c r="AX165" s="14" t="s">
        <v>83</v>
      </c>
      <c r="AY165" s="245" t="s">
        <v>124</v>
      </c>
    </row>
    <row r="166" s="2" customFormat="1" ht="24.15" customHeight="1">
      <c r="A166" s="40"/>
      <c r="B166" s="41"/>
      <c r="C166" s="206" t="s">
        <v>238</v>
      </c>
      <c r="D166" s="206" t="s">
        <v>126</v>
      </c>
      <c r="E166" s="207" t="s">
        <v>239</v>
      </c>
      <c r="F166" s="208" t="s">
        <v>240</v>
      </c>
      <c r="G166" s="209" t="s">
        <v>129</v>
      </c>
      <c r="H166" s="210">
        <v>81.5</v>
      </c>
      <c r="I166" s="211"/>
      <c r="J166" s="212">
        <f>ROUND(I166*H166,2)</f>
        <v>0</v>
      </c>
      <c r="K166" s="208" t="s">
        <v>130</v>
      </c>
      <c r="L166" s="46"/>
      <c r="M166" s="213" t="s">
        <v>19</v>
      </c>
      <c r="N166" s="214" t="s">
        <v>46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131</v>
      </c>
      <c r="AT166" s="217" t="s">
        <v>126</v>
      </c>
      <c r="AU166" s="217" t="s">
        <v>85</v>
      </c>
      <c r="AY166" s="19" t="s">
        <v>124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83</v>
      </c>
      <c r="BK166" s="218">
        <f>ROUND(I166*H166,2)</f>
        <v>0</v>
      </c>
      <c r="BL166" s="19" t="s">
        <v>131</v>
      </c>
      <c r="BM166" s="217" t="s">
        <v>241</v>
      </c>
    </row>
    <row r="167" s="2" customFormat="1">
      <c r="A167" s="40"/>
      <c r="B167" s="41"/>
      <c r="C167" s="42"/>
      <c r="D167" s="219" t="s">
        <v>133</v>
      </c>
      <c r="E167" s="42"/>
      <c r="F167" s="220" t="s">
        <v>242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133</v>
      </c>
      <c r="AU167" s="19" t="s">
        <v>85</v>
      </c>
    </row>
    <row r="168" s="13" customFormat="1">
      <c r="A168" s="13"/>
      <c r="B168" s="224"/>
      <c r="C168" s="225"/>
      <c r="D168" s="226" t="s">
        <v>135</v>
      </c>
      <c r="E168" s="227" t="s">
        <v>19</v>
      </c>
      <c r="F168" s="228" t="s">
        <v>136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135</v>
      </c>
      <c r="AU168" s="234" t="s">
        <v>85</v>
      </c>
      <c r="AV168" s="13" t="s">
        <v>83</v>
      </c>
      <c r="AW168" s="13" t="s">
        <v>37</v>
      </c>
      <c r="AX168" s="13" t="s">
        <v>75</v>
      </c>
      <c r="AY168" s="234" t="s">
        <v>124</v>
      </c>
    </row>
    <row r="169" s="14" customFormat="1">
      <c r="A169" s="14"/>
      <c r="B169" s="235"/>
      <c r="C169" s="236"/>
      <c r="D169" s="226" t="s">
        <v>135</v>
      </c>
      <c r="E169" s="237" t="s">
        <v>19</v>
      </c>
      <c r="F169" s="238" t="s">
        <v>243</v>
      </c>
      <c r="G169" s="236"/>
      <c r="H169" s="239">
        <v>81.5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135</v>
      </c>
      <c r="AU169" s="245" t="s">
        <v>85</v>
      </c>
      <c r="AV169" s="14" t="s">
        <v>85</v>
      </c>
      <c r="AW169" s="14" t="s">
        <v>37</v>
      </c>
      <c r="AX169" s="14" t="s">
        <v>83</v>
      </c>
      <c r="AY169" s="245" t="s">
        <v>124</v>
      </c>
    </row>
    <row r="170" s="2" customFormat="1" ht="16.5" customHeight="1">
      <c r="A170" s="40"/>
      <c r="B170" s="41"/>
      <c r="C170" s="268" t="s">
        <v>244</v>
      </c>
      <c r="D170" s="268" t="s">
        <v>224</v>
      </c>
      <c r="E170" s="269" t="s">
        <v>245</v>
      </c>
      <c r="F170" s="270" t="s">
        <v>246</v>
      </c>
      <c r="G170" s="271" t="s">
        <v>247</v>
      </c>
      <c r="H170" s="272">
        <v>4.8899999999999997</v>
      </c>
      <c r="I170" s="273"/>
      <c r="J170" s="274">
        <f>ROUND(I170*H170,2)</f>
        <v>0</v>
      </c>
      <c r="K170" s="270" t="s">
        <v>19</v>
      </c>
      <c r="L170" s="275"/>
      <c r="M170" s="276" t="s">
        <v>19</v>
      </c>
      <c r="N170" s="277" t="s">
        <v>46</v>
      </c>
      <c r="O170" s="86"/>
      <c r="P170" s="215">
        <f>O170*H170</f>
        <v>0</v>
      </c>
      <c r="Q170" s="215">
        <v>0.001</v>
      </c>
      <c r="R170" s="215">
        <f>Q170*H170</f>
        <v>0.0048899999999999994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179</v>
      </c>
      <c r="AT170" s="217" t="s">
        <v>224</v>
      </c>
      <c r="AU170" s="217" t="s">
        <v>85</v>
      </c>
      <c r="AY170" s="19" t="s">
        <v>124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83</v>
      </c>
      <c r="BK170" s="218">
        <f>ROUND(I170*H170,2)</f>
        <v>0</v>
      </c>
      <c r="BL170" s="19" t="s">
        <v>131</v>
      </c>
      <c r="BM170" s="217" t="s">
        <v>248</v>
      </c>
    </row>
    <row r="171" s="14" customFormat="1">
      <c r="A171" s="14"/>
      <c r="B171" s="235"/>
      <c r="C171" s="236"/>
      <c r="D171" s="226" t="s">
        <v>135</v>
      </c>
      <c r="E171" s="237" t="s">
        <v>19</v>
      </c>
      <c r="F171" s="238" t="s">
        <v>249</v>
      </c>
      <c r="G171" s="236"/>
      <c r="H171" s="239">
        <v>4.8899999999999997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135</v>
      </c>
      <c r="AU171" s="245" t="s">
        <v>85</v>
      </c>
      <c r="AV171" s="14" t="s">
        <v>85</v>
      </c>
      <c r="AW171" s="14" t="s">
        <v>37</v>
      </c>
      <c r="AX171" s="14" t="s">
        <v>83</v>
      </c>
      <c r="AY171" s="245" t="s">
        <v>124</v>
      </c>
    </row>
    <row r="172" s="2" customFormat="1" ht="16.5" customHeight="1">
      <c r="A172" s="40"/>
      <c r="B172" s="41"/>
      <c r="C172" s="206" t="s">
        <v>250</v>
      </c>
      <c r="D172" s="206" t="s">
        <v>126</v>
      </c>
      <c r="E172" s="207" t="s">
        <v>251</v>
      </c>
      <c r="F172" s="208" t="s">
        <v>252</v>
      </c>
      <c r="G172" s="209" t="s">
        <v>129</v>
      </c>
      <c r="H172" s="210">
        <v>71</v>
      </c>
      <c r="I172" s="211"/>
      <c r="J172" s="212">
        <f>ROUND(I172*H172,2)</f>
        <v>0</v>
      </c>
      <c r="K172" s="208" t="s">
        <v>19</v>
      </c>
      <c r="L172" s="46"/>
      <c r="M172" s="213" t="s">
        <v>19</v>
      </c>
      <c r="N172" s="214" t="s">
        <v>46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131</v>
      </c>
      <c r="AT172" s="217" t="s">
        <v>126</v>
      </c>
      <c r="AU172" s="217" t="s">
        <v>85</v>
      </c>
      <c r="AY172" s="19" t="s">
        <v>124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83</v>
      </c>
      <c r="BK172" s="218">
        <f>ROUND(I172*H172,2)</f>
        <v>0</v>
      </c>
      <c r="BL172" s="19" t="s">
        <v>131</v>
      </c>
      <c r="BM172" s="217" t="s">
        <v>253</v>
      </c>
    </row>
    <row r="173" s="14" customFormat="1">
      <c r="A173" s="14"/>
      <c r="B173" s="235"/>
      <c r="C173" s="236"/>
      <c r="D173" s="226" t="s">
        <v>135</v>
      </c>
      <c r="E173" s="237" t="s">
        <v>19</v>
      </c>
      <c r="F173" s="238" t="s">
        <v>254</v>
      </c>
      <c r="G173" s="236"/>
      <c r="H173" s="239">
        <v>71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135</v>
      </c>
      <c r="AU173" s="245" t="s">
        <v>85</v>
      </c>
      <c r="AV173" s="14" t="s">
        <v>85</v>
      </c>
      <c r="AW173" s="14" t="s">
        <v>37</v>
      </c>
      <c r="AX173" s="14" t="s">
        <v>83</v>
      </c>
      <c r="AY173" s="245" t="s">
        <v>124</v>
      </c>
    </row>
    <row r="174" s="12" customFormat="1" ht="22.8" customHeight="1">
      <c r="A174" s="12"/>
      <c r="B174" s="190"/>
      <c r="C174" s="191"/>
      <c r="D174" s="192" t="s">
        <v>74</v>
      </c>
      <c r="E174" s="204" t="s">
        <v>144</v>
      </c>
      <c r="F174" s="204" t="s">
        <v>255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SUM(P175:P191)</f>
        <v>0</v>
      </c>
      <c r="Q174" s="198"/>
      <c r="R174" s="199">
        <f>SUM(R175:R191)</f>
        <v>25.892322</v>
      </c>
      <c r="S174" s="198"/>
      <c r="T174" s="200">
        <f>SUM(T175:T191)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83</v>
      </c>
      <c r="AT174" s="202" t="s">
        <v>74</v>
      </c>
      <c r="AU174" s="202" t="s">
        <v>83</v>
      </c>
      <c r="AY174" s="201" t="s">
        <v>124</v>
      </c>
      <c r="BK174" s="203">
        <f>SUM(BK175:BK191)</f>
        <v>0</v>
      </c>
    </row>
    <row r="175" s="2" customFormat="1" ht="16.5" customHeight="1">
      <c r="A175" s="40"/>
      <c r="B175" s="41"/>
      <c r="C175" s="206" t="s">
        <v>256</v>
      </c>
      <c r="D175" s="206" t="s">
        <v>126</v>
      </c>
      <c r="E175" s="207" t="s">
        <v>257</v>
      </c>
      <c r="F175" s="208" t="s">
        <v>258</v>
      </c>
      <c r="G175" s="209" t="s">
        <v>164</v>
      </c>
      <c r="H175" s="210">
        <v>2.7000000000000002</v>
      </c>
      <c r="I175" s="211"/>
      <c r="J175" s="212">
        <f>ROUND(I175*H175,2)</f>
        <v>0</v>
      </c>
      <c r="K175" s="208" t="s">
        <v>130</v>
      </c>
      <c r="L175" s="46"/>
      <c r="M175" s="213" t="s">
        <v>19</v>
      </c>
      <c r="N175" s="214" t="s">
        <v>46</v>
      </c>
      <c r="O175" s="86"/>
      <c r="P175" s="215">
        <f>O175*H175</f>
        <v>0</v>
      </c>
      <c r="Q175" s="215">
        <v>0.12063599999999999</v>
      </c>
      <c r="R175" s="215">
        <f>Q175*H175</f>
        <v>0.32571719999999998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131</v>
      </c>
      <c r="AT175" s="217" t="s">
        <v>126</v>
      </c>
      <c r="AU175" s="217" t="s">
        <v>85</v>
      </c>
      <c r="AY175" s="19" t="s">
        <v>124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83</v>
      </c>
      <c r="BK175" s="218">
        <f>ROUND(I175*H175,2)</f>
        <v>0</v>
      </c>
      <c r="BL175" s="19" t="s">
        <v>131</v>
      </c>
      <c r="BM175" s="217" t="s">
        <v>259</v>
      </c>
    </row>
    <row r="176" s="2" customFormat="1">
      <c r="A176" s="40"/>
      <c r="B176" s="41"/>
      <c r="C176" s="42"/>
      <c r="D176" s="219" t="s">
        <v>133</v>
      </c>
      <c r="E176" s="42"/>
      <c r="F176" s="220" t="s">
        <v>260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133</v>
      </c>
      <c r="AU176" s="19" t="s">
        <v>85</v>
      </c>
    </row>
    <row r="177" s="14" customFormat="1">
      <c r="A177" s="14"/>
      <c r="B177" s="235"/>
      <c r="C177" s="236"/>
      <c r="D177" s="226" t="s">
        <v>135</v>
      </c>
      <c r="E177" s="237" t="s">
        <v>19</v>
      </c>
      <c r="F177" s="238" t="s">
        <v>261</v>
      </c>
      <c r="G177" s="236"/>
      <c r="H177" s="239">
        <v>2.7000000000000002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135</v>
      </c>
      <c r="AU177" s="245" t="s">
        <v>85</v>
      </c>
      <c r="AV177" s="14" t="s">
        <v>85</v>
      </c>
      <c r="AW177" s="14" t="s">
        <v>37</v>
      </c>
      <c r="AX177" s="14" t="s">
        <v>83</v>
      </c>
      <c r="AY177" s="245" t="s">
        <v>124</v>
      </c>
    </row>
    <row r="178" s="2" customFormat="1" ht="16.5" customHeight="1">
      <c r="A178" s="40"/>
      <c r="B178" s="41"/>
      <c r="C178" s="268" t="s">
        <v>7</v>
      </c>
      <c r="D178" s="268" t="s">
        <v>224</v>
      </c>
      <c r="E178" s="269" t="s">
        <v>262</v>
      </c>
      <c r="F178" s="270" t="s">
        <v>263</v>
      </c>
      <c r="G178" s="271" t="s">
        <v>264</v>
      </c>
      <c r="H178" s="272">
        <v>16.5</v>
      </c>
      <c r="I178" s="273"/>
      <c r="J178" s="274">
        <f>ROUND(I178*H178,2)</f>
        <v>0</v>
      </c>
      <c r="K178" s="270" t="s">
        <v>19</v>
      </c>
      <c r="L178" s="275"/>
      <c r="M178" s="276" t="s">
        <v>19</v>
      </c>
      <c r="N178" s="277" t="s">
        <v>46</v>
      </c>
      <c r="O178" s="86"/>
      <c r="P178" s="215">
        <f>O178*H178</f>
        <v>0</v>
      </c>
      <c r="Q178" s="215">
        <v>0.015699999999999999</v>
      </c>
      <c r="R178" s="215">
        <f>Q178*H178</f>
        <v>0.25905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179</v>
      </c>
      <c r="AT178" s="217" t="s">
        <v>224</v>
      </c>
      <c r="AU178" s="217" t="s">
        <v>85</v>
      </c>
      <c r="AY178" s="19" t="s">
        <v>124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83</v>
      </c>
      <c r="BK178" s="218">
        <f>ROUND(I178*H178,2)</f>
        <v>0</v>
      </c>
      <c r="BL178" s="19" t="s">
        <v>131</v>
      </c>
      <c r="BM178" s="217" t="s">
        <v>265</v>
      </c>
    </row>
    <row r="179" s="14" customFormat="1">
      <c r="A179" s="14"/>
      <c r="B179" s="235"/>
      <c r="C179" s="236"/>
      <c r="D179" s="226" t="s">
        <v>135</v>
      </c>
      <c r="E179" s="237" t="s">
        <v>19</v>
      </c>
      <c r="F179" s="238" t="s">
        <v>266</v>
      </c>
      <c r="G179" s="236"/>
      <c r="H179" s="239">
        <v>16.5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135</v>
      </c>
      <c r="AU179" s="245" t="s">
        <v>85</v>
      </c>
      <c r="AV179" s="14" t="s">
        <v>85</v>
      </c>
      <c r="AW179" s="14" t="s">
        <v>37</v>
      </c>
      <c r="AX179" s="14" t="s">
        <v>83</v>
      </c>
      <c r="AY179" s="245" t="s">
        <v>124</v>
      </c>
    </row>
    <row r="180" s="2" customFormat="1" ht="16.5" customHeight="1">
      <c r="A180" s="40"/>
      <c r="B180" s="41"/>
      <c r="C180" s="206" t="s">
        <v>267</v>
      </c>
      <c r="D180" s="206" t="s">
        <v>126</v>
      </c>
      <c r="E180" s="207" t="s">
        <v>268</v>
      </c>
      <c r="F180" s="208" t="s">
        <v>269</v>
      </c>
      <c r="G180" s="209" t="s">
        <v>164</v>
      </c>
      <c r="H180" s="210">
        <v>43.399999999999999</v>
      </c>
      <c r="I180" s="211"/>
      <c r="J180" s="212">
        <f>ROUND(I180*H180,2)</f>
        <v>0</v>
      </c>
      <c r="K180" s="208" t="s">
        <v>130</v>
      </c>
      <c r="L180" s="46"/>
      <c r="M180" s="213" t="s">
        <v>19</v>
      </c>
      <c r="N180" s="214" t="s">
        <v>46</v>
      </c>
      <c r="O180" s="86"/>
      <c r="P180" s="215">
        <f>O180*H180</f>
        <v>0</v>
      </c>
      <c r="Q180" s="215">
        <v>0.24127199999999999</v>
      </c>
      <c r="R180" s="215">
        <f>Q180*H180</f>
        <v>10.471204799999999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131</v>
      </c>
      <c r="AT180" s="217" t="s">
        <v>126</v>
      </c>
      <c r="AU180" s="217" t="s">
        <v>85</v>
      </c>
      <c r="AY180" s="19" t="s">
        <v>124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83</v>
      </c>
      <c r="BK180" s="218">
        <f>ROUND(I180*H180,2)</f>
        <v>0</v>
      </c>
      <c r="BL180" s="19" t="s">
        <v>131</v>
      </c>
      <c r="BM180" s="217" t="s">
        <v>270</v>
      </c>
    </row>
    <row r="181" s="2" customFormat="1">
      <c r="A181" s="40"/>
      <c r="B181" s="41"/>
      <c r="C181" s="42"/>
      <c r="D181" s="219" t="s">
        <v>133</v>
      </c>
      <c r="E181" s="42"/>
      <c r="F181" s="220" t="s">
        <v>271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133</v>
      </c>
      <c r="AU181" s="19" t="s">
        <v>85</v>
      </c>
    </row>
    <row r="182" s="14" customFormat="1">
      <c r="A182" s="14"/>
      <c r="B182" s="235"/>
      <c r="C182" s="236"/>
      <c r="D182" s="226" t="s">
        <v>135</v>
      </c>
      <c r="E182" s="237" t="s">
        <v>19</v>
      </c>
      <c r="F182" s="238" t="s">
        <v>272</v>
      </c>
      <c r="G182" s="236"/>
      <c r="H182" s="239">
        <v>2.7000000000000002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135</v>
      </c>
      <c r="AU182" s="245" t="s">
        <v>85</v>
      </c>
      <c r="AV182" s="14" t="s">
        <v>85</v>
      </c>
      <c r="AW182" s="14" t="s">
        <v>37</v>
      </c>
      <c r="AX182" s="14" t="s">
        <v>75</v>
      </c>
      <c r="AY182" s="245" t="s">
        <v>124</v>
      </c>
    </row>
    <row r="183" s="14" customFormat="1">
      <c r="A183" s="14"/>
      <c r="B183" s="235"/>
      <c r="C183" s="236"/>
      <c r="D183" s="226" t="s">
        <v>135</v>
      </c>
      <c r="E183" s="237" t="s">
        <v>19</v>
      </c>
      <c r="F183" s="238" t="s">
        <v>273</v>
      </c>
      <c r="G183" s="236"/>
      <c r="H183" s="239">
        <v>2.7000000000000002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135</v>
      </c>
      <c r="AU183" s="245" t="s">
        <v>85</v>
      </c>
      <c r="AV183" s="14" t="s">
        <v>85</v>
      </c>
      <c r="AW183" s="14" t="s">
        <v>37</v>
      </c>
      <c r="AX183" s="14" t="s">
        <v>75</v>
      </c>
      <c r="AY183" s="245" t="s">
        <v>124</v>
      </c>
    </row>
    <row r="184" s="14" customFormat="1">
      <c r="A184" s="14"/>
      <c r="B184" s="235"/>
      <c r="C184" s="236"/>
      <c r="D184" s="226" t="s">
        <v>135</v>
      </c>
      <c r="E184" s="237" t="s">
        <v>19</v>
      </c>
      <c r="F184" s="238" t="s">
        <v>274</v>
      </c>
      <c r="G184" s="236"/>
      <c r="H184" s="239">
        <v>38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135</v>
      </c>
      <c r="AU184" s="245" t="s">
        <v>85</v>
      </c>
      <c r="AV184" s="14" t="s">
        <v>85</v>
      </c>
      <c r="AW184" s="14" t="s">
        <v>37</v>
      </c>
      <c r="AX184" s="14" t="s">
        <v>75</v>
      </c>
      <c r="AY184" s="245" t="s">
        <v>124</v>
      </c>
    </row>
    <row r="185" s="16" customFormat="1">
      <c r="A185" s="16"/>
      <c r="B185" s="257"/>
      <c r="C185" s="258"/>
      <c r="D185" s="226" t="s">
        <v>135</v>
      </c>
      <c r="E185" s="259" t="s">
        <v>19</v>
      </c>
      <c r="F185" s="260" t="s">
        <v>178</v>
      </c>
      <c r="G185" s="258"/>
      <c r="H185" s="261">
        <v>43.399999999999999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7" t="s">
        <v>135</v>
      </c>
      <c r="AU185" s="267" t="s">
        <v>85</v>
      </c>
      <c r="AV185" s="16" t="s">
        <v>131</v>
      </c>
      <c r="AW185" s="16" t="s">
        <v>37</v>
      </c>
      <c r="AX185" s="16" t="s">
        <v>83</v>
      </c>
      <c r="AY185" s="267" t="s">
        <v>124</v>
      </c>
    </row>
    <row r="186" s="2" customFormat="1" ht="16.5" customHeight="1">
      <c r="A186" s="40"/>
      <c r="B186" s="41"/>
      <c r="C186" s="268" t="s">
        <v>275</v>
      </c>
      <c r="D186" s="268" t="s">
        <v>224</v>
      </c>
      <c r="E186" s="269" t="s">
        <v>276</v>
      </c>
      <c r="F186" s="270" t="s">
        <v>277</v>
      </c>
      <c r="G186" s="271" t="s">
        <v>264</v>
      </c>
      <c r="H186" s="272">
        <v>228.90000000000001</v>
      </c>
      <c r="I186" s="273"/>
      <c r="J186" s="274">
        <f>ROUND(I186*H186,2)</f>
        <v>0</v>
      </c>
      <c r="K186" s="270" t="s">
        <v>130</v>
      </c>
      <c r="L186" s="275"/>
      <c r="M186" s="276" t="s">
        <v>19</v>
      </c>
      <c r="N186" s="277" t="s">
        <v>46</v>
      </c>
      <c r="O186" s="86"/>
      <c r="P186" s="215">
        <f>O186*H186</f>
        <v>0</v>
      </c>
      <c r="Q186" s="215">
        <v>0.061499999999999999</v>
      </c>
      <c r="R186" s="215">
        <f>Q186*H186</f>
        <v>14.077350000000001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179</v>
      </c>
      <c r="AT186" s="217" t="s">
        <v>224</v>
      </c>
      <c r="AU186" s="217" t="s">
        <v>85</v>
      </c>
      <c r="AY186" s="19" t="s">
        <v>124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83</v>
      </c>
      <c r="BK186" s="218">
        <f>ROUND(I186*H186,2)</f>
        <v>0</v>
      </c>
      <c r="BL186" s="19" t="s">
        <v>131</v>
      </c>
      <c r="BM186" s="217" t="s">
        <v>278</v>
      </c>
    </row>
    <row r="187" s="14" customFormat="1">
      <c r="A187" s="14"/>
      <c r="B187" s="235"/>
      <c r="C187" s="236"/>
      <c r="D187" s="226" t="s">
        <v>135</v>
      </c>
      <c r="E187" s="237" t="s">
        <v>19</v>
      </c>
      <c r="F187" s="238" t="s">
        <v>279</v>
      </c>
      <c r="G187" s="236"/>
      <c r="H187" s="239">
        <v>228.90000000000001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135</v>
      </c>
      <c r="AU187" s="245" t="s">
        <v>85</v>
      </c>
      <c r="AV187" s="14" t="s">
        <v>85</v>
      </c>
      <c r="AW187" s="14" t="s">
        <v>37</v>
      </c>
      <c r="AX187" s="14" t="s">
        <v>83</v>
      </c>
      <c r="AY187" s="245" t="s">
        <v>124</v>
      </c>
    </row>
    <row r="188" s="2" customFormat="1" ht="16.5" customHeight="1">
      <c r="A188" s="40"/>
      <c r="B188" s="41"/>
      <c r="C188" s="268" t="s">
        <v>280</v>
      </c>
      <c r="D188" s="268" t="s">
        <v>224</v>
      </c>
      <c r="E188" s="269" t="s">
        <v>281</v>
      </c>
      <c r="F188" s="270" t="s">
        <v>282</v>
      </c>
      <c r="G188" s="271" t="s">
        <v>264</v>
      </c>
      <c r="H188" s="272">
        <v>16.5</v>
      </c>
      <c r="I188" s="273"/>
      <c r="J188" s="274">
        <f>ROUND(I188*H188,2)</f>
        <v>0</v>
      </c>
      <c r="K188" s="270" t="s">
        <v>19</v>
      </c>
      <c r="L188" s="275"/>
      <c r="M188" s="276" t="s">
        <v>19</v>
      </c>
      <c r="N188" s="277" t="s">
        <v>46</v>
      </c>
      <c r="O188" s="86"/>
      <c r="P188" s="215">
        <f>O188*H188</f>
        <v>0</v>
      </c>
      <c r="Q188" s="215">
        <v>0.023</v>
      </c>
      <c r="R188" s="215">
        <f>Q188*H188</f>
        <v>0.3795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179</v>
      </c>
      <c r="AT188" s="217" t="s">
        <v>224</v>
      </c>
      <c r="AU188" s="217" t="s">
        <v>85</v>
      </c>
      <c r="AY188" s="19" t="s">
        <v>124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83</v>
      </c>
      <c r="BK188" s="218">
        <f>ROUND(I188*H188,2)</f>
        <v>0</v>
      </c>
      <c r="BL188" s="19" t="s">
        <v>131</v>
      </c>
      <c r="BM188" s="217" t="s">
        <v>283</v>
      </c>
    </row>
    <row r="189" s="14" customFormat="1">
      <c r="A189" s="14"/>
      <c r="B189" s="235"/>
      <c r="C189" s="236"/>
      <c r="D189" s="226" t="s">
        <v>135</v>
      </c>
      <c r="E189" s="237" t="s">
        <v>19</v>
      </c>
      <c r="F189" s="238" t="s">
        <v>284</v>
      </c>
      <c r="G189" s="236"/>
      <c r="H189" s="239">
        <v>16.5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135</v>
      </c>
      <c r="AU189" s="245" t="s">
        <v>85</v>
      </c>
      <c r="AV189" s="14" t="s">
        <v>85</v>
      </c>
      <c r="AW189" s="14" t="s">
        <v>37</v>
      </c>
      <c r="AX189" s="14" t="s">
        <v>83</v>
      </c>
      <c r="AY189" s="245" t="s">
        <v>124</v>
      </c>
    </row>
    <row r="190" s="2" customFormat="1" ht="16.5" customHeight="1">
      <c r="A190" s="40"/>
      <c r="B190" s="41"/>
      <c r="C190" s="268" t="s">
        <v>285</v>
      </c>
      <c r="D190" s="268" t="s">
        <v>224</v>
      </c>
      <c r="E190" s="269" t="s">
        <v>286</v>
      </c>
      <c r="F190" s="270" t="s">
        <v>287</v>
      </c>
      <c r="G190" s="271" t="s">
        <v>264</v>
      </c>
      <c r="H190" s="272">
        <v>16.5</v>
      </c>
      <c r="I190" s="273"/>
      <c r="J190" s="274">
        <f>ROUND(I190*H190,2)</f>
        <v>0</v>
      </c>
      <c r="K190" s="270" t="s">
        <v>19</v>
      </c>
      <c r="L190" s="275"/>
      <c r="M190" s="276" t="s">
        <v>19</v>
      </c>
      <c r="N190" s="277" t="s">
        <v>46</v>
      </c>
      <c r="O190" s="86"/>
      <c r="P190" s="215">
        <f>O190*H190</f>
        <v>0</v>
      </c>
      <c r="Q190" s="215">
        <v>0.023</v>
      </c>
      <c r="R190" s="215">
        <f>Q190*H190</f>
        <v>0.3795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179</v>
      </c>
      <c r="AT190" s="217" t="s">
        <v>224</v>
      </c>
      <c r="AU190" s="217" t="s">
        <v>85</v>
      </c>
      <c r="AY190" s="19" t="s">
        <v>124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83</v>
      </c>
      <c r="BK190" s="218">
        <f>ROUND(I190*H190,2)</f>
        <v>0</v>
      </c>
      <c r="BL190" s="19" t="s">
        <v>131</v>
      </c>
      <c r="BM190" s="217" t="s">
        <v>288</v>
      </c>
    </row>
    <row r="191" s="14" customFormat="1">
      <c r="A191" s="14"/>
      <c r="B191" s="235"/>
      <c r="C191" s="236"/>
      <c r="D191" s="226" t="s">
        <v>135</v>
      </c>
      <c r="E191" s="237" t="s">
        <v>19</v>
      </c>
      <c r="F191" s="238" t="s">
        <v>289</v>
      </c>
      <c r="G191" s="236"/>
      <c r="H191" s="239">
        <v>16.5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135</v>
      </c>
      <c r="AU191" s="245" t="s">
        <v>85</v>
      </c>
      <c r="AV191" s="14" t="s">
        <v>85</v>
      </c>
      <c r="AW191" s="14" t="s">
        <v>37</v>
      </c>
      <c r="AX191" s="14" t="s">
        <v>83</v>
      </c>
      <c r="AY191" s="245" t="s">
        <v>124</v>
      </c>
    </row>
    <row r="192" s="12" customFormat="1" ht="22.8" customHeight="1">
      <c r="A192" s="12"/>
      <c r="B192" s="190"/>
      <c r="C192" s="191"/>
      <c r="D192" s="192" t="s">
        <v>74</v>
      </c>
      <c r="E192" s="204" t="s">
        <v>131</v>
      </c>
      <c r="F192" s="204" t="s">
        <v>290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SUM(P193:P197)</f>
        <v>0</v>
      </c>
      <c r="Q192" s="198"/>
      <c r="R192" s="199">
        <f>SUM(R193:R197)</f>
        <v>0</v>
      </c>
      <c r="S192" s="198"/>
      <c r="T192" s="200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83</v>
      </c>
      <c r="AT192" s="202" t="s">
        <v>74</v>
      </c>
      <c r="AU192" s="202" t="s">
        <v>83</v>
      </c>
      <c r="AY192" s="201" t="s">
        <v>124</v>
      </c>
      <c r="BK192" s="203">
        <f>SUM(BK193:BK197)</f>
        <v>0</v>
      </c>
    </row>
    <row r="193" s="2" customFormat="1" ht="16.5" customHeight="1">
      <c r="A193" s="40"/>
      <c r="B193" s="41"/>
      <c r="C193" s="206" t="s">
        <v>291</v>
      </c>
      <c r="D193" s="206" t="s">
        <v>126</v>
      </c>
      <c r="E193" s="207" t="s">
        <v>292</v>
      </c>
      <c r="F193" s="208" t="s">
        <v>293</v>
      </c>
      <c r="G193" s="209" t="s">
        <v>171</v>
      </c>
      <c r="H193" s="210">
        <v>0.14999999999999999</v>
      </c>
      <c r="I193" s="211"/>
      <c r="J193" s="212">
        <f>ROUND(I193*H193,2)</f>
        <v>0</v>
      </c>
      <c r="K193" s="208" t="s">
        <v>130</v>
      </c>
      <c r="L193" s="46"/>
      <c r="M193" s="213" t="s">
        <v>19</v>
      </c>
      <c r="N193" s="214" t="s">
        <v>46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131</v>
      </c>
      <c r="AT193" s="217" t="s">
        <v>126</v>
      </c>
      <c r="AU193" s="217" t="s">
        <v>85</v>
      </c>
      <c r="AY193" s="19" t="s">
        <v>124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83</v>
      </c>
      <c r="BK193" s="218">
        <f>ROUND(I193*H193,2)</f>
        <v>0</v>
      </c>
      <c r="BL193" s="19" t="s">
        <v>131</v>
      </c>
      <c r="BM193" s="217" t="s">
        <v>294</v>
      </c>
    </row>
    <row r="194" s="2" customFormat="1">
      <c r="A194" s="40"/>
      <c r="B194" s="41"/>
      <c r="C194" s="42"/>
      <c r="D194" s="219" t="s">
        <v>133</v>
      </c>
      <c r="E194" s="42"/>
      <c r="F194" s="220" t="s">
        <v>295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133</v>
      </c>
      <c r="AU194" s="19" t="s">
        <v>85</v>
      </c>
    </row>
    <row r="195" s="13" customFormat="1">
      <c r="A195" s="13"/>
      <c r="B195" s="224"/>
      <c r="C195" s="225"/>
      <c r="D195" s="226" t="s">
        <v>135</v>
      </c>
      <c r="E195" s="227" t="s">
        <v>19</v>
      </c>
      <c r="F195" s="228" t="s">
        <v>136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135</v>
      </c>
      <c r="AU195" s="234" t="s">
        <v>85</v>
      </c>
      <c r="AV195" s="13" t="s">
        <v>83</v>
      </c>
      <c r="AW195" s="13" t="s">
        <v>37</v>
      </c>
      <c r="AX195" s="13" t="s">
        <v>75</v>
      </c>
      <c r="AY195" s="234" t="s">
        <v>124</v>
      </c>
    </row>
    <row r="196" s="14" customFormat="1">
      <c r="A196" s="14"/>
      <c r="B196" s="235"/>
      <c r="C196" s="236"/>
      <c r="D196" s="226" t="s">
        <v>135</v>
      </c>
      <c r="E196" s="237" t="s">
        <v>19</v>
      </c>
      <c r="F196" s="238" t="s">
        <v>296</v>
      </c>
      <c r="G196" s="236"/>
      <c r="H196" s="239">
        <v>0.14999999999999999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135</v>
      </c>
      <c r="AU196" s="245" t="s">
        <v>85</v>
      </c>
      <c r="AV196" s="14" t="s">
        <v>85</v>
      </c>
      <c r="AW196" s="14" t="s">
        <v>37</v>
      </c>
      <c r="AX196" s="14" t="s">
        <v>75</v>
      </c>
      <c r="AY196" s="245" t="s">
        <v>124</v>
      </c>
    </row>
    <row r="197" s="16" customFormat="1">
      <c r="A197" s="16"/>
      <c r="B197" s="257"/>
      <c r="C197" s="258"/>
      <c r="D197" s="226" t="s">
        <v>135</v>
      </c>
      <c r="E197" s="259" t="s">
        <v>19</v>
      </c>
      <c r="F197" s="260" t="s">
        <v>178</v>
      </c>
      <c r="G197" s="258"/>
      <c r="H197" s="261">
        <v>0.14999999999999999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67" t="s">
        <v>135</v>
      </c>
      <c r="AU197" s="267" t="s">
        <v>85</v>
      </c>
      <c r="AV197" s="16" t="s">
        <v>131</v>
      </c>
      <c r="AW197" s="16" t="s">
        <v>37</v>
      </c>
      <c r="AX197" s="16" t="s">
        <v>83</v>
      </c>
      <c r="AY197" s="267" t="s">
        <v>124</v>
      </c>
    </row>
    <row r="198" s="12" customFormat="1" ht="22.8" customHeight="1">
      <c r="A198" s="12"/>
      <c r="B198" s="190"/>
      <c r="C198" s="191"/>
      <c r="D198" s="192" t="s">
        <v>74</v>
      </c>
      <c r="E198" s="204" t="s">
        <v>155</v>
      </c>
      <c r="F198" s="204" t="s">
        <v>297</v>
      </c>
      <c r="G198" s="191"/>
      <c r="H198" s="191"/>
      <c r="I198" s="194"/>
      <c r="J198" s="205">
        <f>BK198</f>
        <v>0</v>
      </c>
      <c r="K198" s="191"/>
      <c r="L198" s="196"/>
      <c r="M198" s="197"/>
      <c r="N198" s="198"/>
      <c r="O198" s="198"/>
      <c r="P198" s="199">
        <f>SUM(P199:P242)</f>
        <v>0</v>
      </c>
      <c r="Q198" s="198"/>
      <c r="R198" s="199">
        <f>SUM(R199:R242)</f>
        <v>18.427680000000002</v>
      </c>
      <c r="S198" s="198"/>
      <c r="T198" s="200">
        <f>SUM(T199:T242)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83</v>
      </c>
      <c r="AT198" s="202" t="s">
        <v>74</v>
      </c>
      <c r="AU198" s="202" t="s">
        <v>83</v>
      </c>
      <c r="AY198" s="201" t="s">
        <v>124</v>
      </c>
      <c r="BK198" s="203">
        <f>SUM(BK199:BK242)</f>
        <v>0</v>
      </c>
    </row>
    <row r="199" s="2" customFormat="1" ht="21.75" customHeight="1">
      <c r="A199" s="40"/>
      <c r="B199" s="41"/>
      <c r="C199" s="206" t="s">
        <v>298</v>
      </c>
      <c r="D199" s="206" t="s">
        <v>126</v>
      </c>
      <c r="E199" s="207" t="s">
        <v>299</v>
      </c>
      <c r="F199" s="208" t="s">
        <v>300</v>
      </c>
      <c r="G199" s="209" t="s">
        <v>129</v>
      </c>
      <c r="H199" s="210">
        <v>71</v>
      </c>
      <c r="I199" s="211"/>
      <c r="J199" s="212">
        <f>ROUND(I199*H199,2)</f>
        <v>0</v>
      </c>
      <c r="K199" s="208" t="s">
        <v>130</v>
      </c>
      <c r="L199" s="46"/>
      <c r="M199" s="213" t="s">
        <v>19</v>
      </c>
      <c r="N199" s="214" t="s">
        <v>46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131</v>
      </c>
      <c r="AT199" s="217" t="s">
        <v>126</v>
      </c>
      <c r="AU199" s="217" t="s">
        <v>85</v>
      </c>
      <c r="AY199" s="19" t="s">
        <v>124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83</v>
      </c>
      <c r="BK199" s="218">
        <f>ROUND(I199*H199,2)</f>
        <v>0</v>
      </c>
      <c r="BL199" s="19" t="s">
        <v>131</v>
      </c>
      <c r="BM199" s="217" t="s">
        <v>301</v>
      </c>
    </row>
    <row r="200" s="2" customFormat="1">
      <c r="A200" s="40"/>
      <c r="B200" s="41"/>
      <c r="C200" s="42"/>
      <c r="D200" s="219" t="s">
        <v>133</v>
      </c>
      <c r="E200" s="42"/>
      <c r="F200" s="220" t="s">
        <v>302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133</v>
      </c>
      <c r="AU200" s="19" t="s">
        <v>85</v>
      </c>
    </row>
    <row r="201" s="13" customFormat="1">
      <c r="A201" s="13"/>
      <c r="B201" s="224"/>
      <c r="C201" s="225"/>
      <c r="D201" s="226" t="s">
        <v>135</v>
      </c>
      <c r="E201" s="227" t="s">
        <v>19</v>
      </c>
      <c r="F201" s="228" t="s">
        <v>136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135</v>
      </c>
      <c r="AU201" s="234" t="s">
        <v>85</v>
      </c>
      <c r="AV201" s="13" t="s">
        <v>83</v>
      </c>
      <c r="AW201" s="13" t="s">
        <v>37</v>
      </c>
      <c r="AX201" s="13" t="s">
        <v>75</v>
      </c>
      <c r="AY201" s="234" t="s">
        <v>124</v>
      </c>
    </row>
    <row r="202" s="14" customFormat="1">
      <c r="A202" s="14"/>
      <c r="B202" s="235"/>
      <c r="C202" s="236"/>
      <c r="D202" s="226" t="s">
        <v>135</v>
      </c>
      <c r="E202" s="237" t="s">
        <v>19</v>
      </c>
      <c r="F202" s="238" t="s">
        <v>303</v>
      </c>
      <c r="G202" s="236"/>
      <c r="H202" s="239">
        <v>71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135</v>
      </c>
      <c r="AU202" s="245" t="s">
        <v>85</v>
      </c>
      <c r="AV202" s="14" t="s">
        <v>85</v>
      </c>
      <c r="AW202" s="14" t="s">
        <v>37</v>
      </c>
      <c r="AX202" s="14" t="s">
        <v>75</v>
      </c>
      <c r="AY202" s="245" t="s">
        <v>124</v>
      </c>
    </row>
    <row r="203" s="16" customFormat="1">
      <c r="A203" s="16"/>
      <c r="B203" s="257"/>
      <c r="C203" s="258"/>
      <c r="D203" s="226" t="s">
        <v>135</v>
      </c>
      <c r="E203" s="259" t="s">
        <v>19</v>
      </c>
      <c r="F203" s="260" t="s">
        <v>178</v>
      </c>
      <c r="G203" s="258"/>
      <c r="H203" s="261">
        <v>71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67" t="s">
        <v>135</v>
      </c>
      <c r="AU203" s="267" t="s">
        <v>85</v>
      </c>
      <c r="AV203" s="16" t="s">
        <v>131</v>
      </c>
      <c r="AW203" s="16" t="s">
        <v>37</v>
      </c>
      <c r="AX203" s="16" t="s">
        <v>83</v>
      </c>
      <c r="AY203" s="267" t="s">
        <v>124</v>
      </c>
    </row>
    <row r="204" s="2" customFormat="1" ht="21.75" customHeight="1">
      <c r="A204" s="40"/>
      <c r="B204" s="41"/>
      <c r="C204" s="206" t="s">
        <v>304</v>
      </c>
      <c r="D204" s="206" t="s">
        <v>126</v>
      </c>
      <c r="E204" s="207" t="s">
        <v>305</v>
      </c>
      <c r="F204" s="208" t="s">
        <v>306</v>
      </c>
      <c r="G204" s="209" t="s">
        <v>129</v>
      </c>
      <c r="H204" s="210">
        <v>71</v>
      </c>
      <c r="I204" s="211"/>
      <c r="J204" s="212">
        <f>ROUND(I204*H204,2)</f>
        <v>0</v>
      </c>
      <c r="K204" s="208" t="s">
        <v>130</v>
      </c>
      <c r="L204" s="46"/>
      <c r="M204" s="213" t="s">
        <v>19</v>
      </c>
      <c r="N204" s="214" t="s">
        <v>46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131</v>
      </c>
      <c r="AT204" s="217" t="s">
        <v>126</v>
      </c>
      <c r="AU204" s="217" t="s">
        <v>85</v>
      </c>
      <c r="AY204" s="19" t="s">
        <v>124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83</v>
      </c>
      <c r="BK204" s="218">
        <f>ROUND(I204*H204,2)</f>
        <v>0</v>
      </c>
      <c r="BL204" s="19" t="s">
        <v>131</v>
      </c>
      <c r="BM204" s="217" t="s">
        <v>307</v>
      </c>
    </row>
    <row r="205" s="2" customFormat="1">
      <c r="A205" s="40"/>
      <c r="B205" s="41"/>
      <c r="C205" s="42"/>
      <c r="D205" s="219" t="s">
        <v>133</v>
      </c>
      <c r="E205" s="42"/>
      <c r="F205" s="220" t="s">
        <v>308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133</v>
      </c>
      <c r="AU205" s="19" t="s">
        <v>85</v>
      </c>
    </row>
    <row r="206" s="13" customFormat="1">
      <c r="A206" s="13"/>
      <c r="B206" s="224"/>
      <c r="C206" s="225"/>
      <c r="D206" s="226" t="s">
        <v>135</v>
      </c>
      <c r="E206" s="227" t="s">
        <v>19</v>
      </c>
      <c r="F206" s="228" t="s">
        <v>136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135</v>
      </c>
      <c r="AU206" s="234" t="s">
        <v>85</v>
      </c>
      <c r="AV206" s="13" t="s">
        <v>83</v>
      </c>
      <c r="AW206" s="13" t="s">
        <v>37</v>
      </c>
      <c r="AX206" s="13" t="s">
        <v>75</v>
      </c>
      <c r="AY206" s="234" t="s">
        <v>124</v>
      </c>
    </row>
    <row r="207" s="14" customFormat="1">
      <c r="A207" s="14"/>
      <c r="B207" s="235"/>
      <c r="C207" s="236"/>
      <c r="D207" s="226" t="s">
        <v>135</v>
      </c>
      <c r="E207" s="237" t="s">
        <v>19</v>
      </c>
      <c r="F207" s="238" t="s">
        <v>309</v>
      </c>
      <c r="G207" s="236"/>
      <c r="H207" s="239">
        <v>71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135</v>
      </c>
      <c r="AU207" s="245" t="s">
        <v>85</v>
      </c>
      <c r="AV207" s="14" t="s">
        <v>85</v>
      </c>
      <c r="AW207" s="14" t="s">
        <v>37</v>
      </c>
      <c r="AX207" s="14" t="s">
        <v>75</v>
      </c>
      <c r="AY207" s="245" t="s">
        <v>124</v>
      </c>
    </row>
    <row r="208" s="16" customFormat="1">
      <c r="A208" s="16"/>
      <c r="B208" s="257"/>
      <c r="C208" s="258"/>
      <c r="D208" s="226" t="s">
        <v>135</v>
      </c>
      <c r="E208" s="259" t="s">
        <v>19</v>
      </c>
      <c r="F208" s="260" t="s">
        <v>178</v>
      </c>
      <c r="G208" s="258"/>
      <c r="H208" s="261">
        <v>71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67" t="s">
        <v>135</v>
      </c>
      <c r="AU208" s="267" t="s">
        <v>85</v>
      </c>
      <c r="AV208" s="16" t="s">
        <v>131</v>
      </c>
      <c r="AW208" s="16" t="s">
        <v>37</v>
      </c>
      <c r="AX208" s="16" t="s">
        <v>83</v>
      </c>
      <c r="AY208" s="267" t="s">
        <v>124</v>
      </c>
    </row>
    <row r="209" s="2" customFormat="1" ht="16.5" customHeight="1">
      <c r="A209" s="40"/>
      <c r="B209" s="41"/>
      <c r="C209" s="206" t="s">
        <v>310</v>
      </c>
      <c r="D209" s="206" t="s">
        <v>126</v>
      </c>
      <c r="E209" s="207" t="s">
        <v>311</v>
      </c>
      <c r="F209" s="208" t="s">
        <v>312</v>
      </c>
      <c r="G209" s="209" t="s">
        <v>129</v>
      </c>
      <c r="H209" s="210">
        <v>59</v>
      </c>
      <c r="I209" s="211"/>
      <c r="J209" s="212">
        <f>ROUND(I209*H209,2)</f>
        <v>0</v>
      </c>
      <c r="K209" s="208" t="s">
        <v>130</v>
      </c>
      <c r="L209" s="46"/>
      <c r="M209" s="213" t="s">
        <v>19</v>
      </c>
      <c r="N209" s="214" t="s">
        <v>46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131</v>
      </c>
      <c r="AT209" s="217" t="s">
        <v>126</v>
      </c>
      <c r="AU209" s="217" t="s">
        <v>85</v>
      </c>
      <c r="AY209" s="19" t="s">
        <v>124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83</v>
      </c>
      <c r="BK209" s="218">
        <f>ROUND(I209*H209,2)</f>
        <v>0</v>
      </c>
      <c r="BL209" s="19" t="s">
        <v>131</v>
      </c>
      <c r="BM209" s="217" t="s">
        <v>313</v>
      </c>
    </row>
    <row r="210" s="2" customFormat="1">
      <c r="A210" s="40"/>
      <c r="B210" s="41"/>
      <c r="C210" s="42"/>
      <c r="D210" s="219" t="s">
        <v>133</v>
      </c>
      <c r="E210" s="42"/>
      <c r="F210" s="220" t="s">
        <v>314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133</v>
      </c>
      <c r="AU210" s="19" t="s">
        <v>85</v>
      </c>
    </row>
    <row r="211" s="13" customFormat="1">
      <c r="A211" s="13"/>
      <c r="B211" s="224"/>
      <c r="C211" s="225"/>
      <c r="D211" s="226" t="s">
        <v>135</v>
      </c>
      <c r="E211" s="227" t="s">
        <v>19</v>
      </c>
      <c r="F211" s="228" t="s">
        <v>136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135</v>
      </c>
      <c r="AU211" s="234" t="s">
        <v>85</v>
      </c>
      <c r="AV211" s="13" t="s">
        <v>83</v>
      </c>
      <c r="AW211" s="13" t="s">
        <v>37</v>
      </c>
      <c r="AX211" s="13" t="s">
        <v>75</v>
      </c>
      <c r="AY211" s="234" t="s">
        <v>124</v>
      </c>
    </row>
    <row r="212" s="14" customFormat="1">
      <c r="A212" s="14"/>
      <c r="B212" s="235"/>
      <c r="C212" s="236"/>
      <c r="D212" s="226" t="s">
        <v>135</v>
      </c>
      <c r="E212" s="237" t="s">
        <v>19</v>
      </c>
      <c r="F212" s="238" t="s">
        <v>315</v>
      </c>
      <c r="G212" s="236"/>
      <c r="H212" s="239">
        <v>59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135</v>
      </c>
      <c r="AU212" s="245" t="s">
        <v>85</v>
      </c>
      <c r="AV212" s="14" t="s">
        <v>85</v>
      </c>
      <c r="AW212" s="14" t="s">
        <v>37</v>
      </c>
      <c r="AX212" s="14" t="s">
        <v>83</v>
      </c>
      <c r="AY212" s="245" t="s">
        <v>124</v>
      </c>
    </row>
    <row r="213" s="2" customFormat="1" ht="24.15" customHeight="1">
      <c r="A213" s="40"/>
      <c r="B213" s="41"/>
      <c r="C213" s="206" t="s">
        <v>316</v>
      </c>
      <c r="D213" s="206" t="s">
        <v>126</v>
      </c>
      <c r="E213" s="207" t="s">
        <v>317</v>
      </c>
      <c r="F213" s="208" t="s">
        <v>318</v>
      </c>
      <c r="G213" s="209" t="s">
        <v>129</v>
      </c>
      <c r="H213" s="210">
        <v>34</v>
      </c>
      <c r="I213" s="211"/>
      <c r="J213" s="212">
        <f>ROUND(I213*H213,2)</f>
        <v>0</v>
      </c>
      <c r="K213" s="208" t="s">
        <v>130</v>
      </c>
      <c r="L213" s="46"/>
      <c r="M213" s="213" t="s">
        <v>19</v>
      </c>
      <c r="N213" s="214" t="s">
        <v>46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131</v>
      </c>
      <c r="AT213" s="217" t="s">
        <v>126</v>
      </c>
      <c r="AU213" s="217" t="s">
        <v>85</v>
      </c>
      <c r="AY213" s="19" t="s">
        <v>124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83</v>
      </c>
      <c r="BK213" s="218">
        <f>ROUND(I213*H213,2)</f>
        <v>0</v>
      </c>
      <c r="BL213" s="19" t="s">
        <v>131</v>
      </c>
      <c r="BM213" s="217" t="s">
        <v>319</v>
      </c>
    </row>
    <row r="214" s="2" customFormat="1">
      <c r="A214" s="40"/>
      <c r="B214" s="41"/>
      <c r="C214" s="42"/>
      <c r="D214" s="219" t="s">
        <v>133</v>
      </c>
      <c r="E214" s="42"/>
      <c r="F214" s="220" t="s">
        <v>320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133</v>
      </c>
      <c r="AU214" s="19" t="s">
        <v>85</v>
      </c>
    </row>
    <row r="215" s="13" customFormat="1">
      <c r="A215" s="13"/>
      <c r="B215" s="224"/>
      <c r="C215" s="225"/>
      <c r="D215" s="226" t="s">
        <v>135</v>
      </c>
      <c r="E215" s="227" t="s">
        <v>19</v>
      </c>
      <c r="F215" s="228" t="s">
        <v>136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135</v>
      </c>
      <c r="AU215" s="234" t="s">
        <v>85</v>
      </c>
      <c r="AV215" s="13" t="s">
        <v>83</v>
      </c>
      <c r="AW215" s="13" t="s">
        <v>37</v>
      </c>
      <c r="AX215" s="13" t="s">
        <v>75</v>
      </c>
      <c r="AY215" s="234" t="s">
        <v>124</v>
      </c>
    </row>
    <row r="216" s="14" customFormat="1">
      <c r="A216" s="14"/>
      <c r="B216" s="235"/>
      <c r="C216" s="236"/>
      <c r="D216" s="226" t="s">
        <v>135</v>
      </c>
      <c r="E216" s="237" t="s">
        <v>19</v>
      </c>
      <c r="F216" s="238" t="s">
        <v>321</v>
      </c>
      <c r="G216" s="236"/>
      <c r="H216" s="239">
        <v>34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135</v>
      </c>
      <c r="AU216" s="245" t="s">
        <v>85</v>
      </c>
      <c r="AV216" s="14" t="s">
        <v>85</v>
      </c>
      <c r="AW216" s="14" t="s">
        <v>37</v>
      </c>
      <c r="AX216" s="14" t="s">
        <v>83</v>
      </c>
      <c r="AY216" s="245" t="s">
        <v>124</v>
      </c>
    </row>
    <row r="217" s="2" customFormat="1" ht="24.15" customHeight="1">
      <c r="A217" s="40"/>
      <c r="B217" s="41"/>
      <c r="C217" s="206" t="s">
        <v>322</v>
      </c>
      <c r="D217" s="206" t="s">
        <v>126</v>
      </c>
      <c r="E217" s="207" t="s">
        <v>323</v>
      </c>
      <c r="F217" s="208" t="s">
        <v>324</v>
      </c>
      <c r="G217" s="209" t="s">
        <v>129</v>
      </c>
      <c r="H217" s="210">
        <v>24</v>
      </c>
      <c r="I217" s="211"/>
      <c r="J217" s="212">
        <f>ROUND(I217*H217,2)</f>
        <v>0</v>
      </c>
      <c r="K217" s="208" t="s">
        <v>130</v>
      </c>
      <c r="L217" s="46"/>
      <c r="M217" s="213" t="s">
        <v>19</v>
      </c>
      <c r="N217" s="214" t="s">
        <v>46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131</v>
      </c>
      <c r="AT217" s="217" t="s">
        <v>126</v>
      </c>
      <c r="AU217" s="217" t="s">
        <v>85</v>
      </c>
      <c r="AY217" s="19" t="s">
        <v>124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83</v>
      </c>
      <c r="BK217" s="218">
        <f>ROUND(I217*H217,2)</f>
        <v>0</v>
      </c>
      <c r="BL217" s="19" t="s">
        <v>131</v>
      </c>
      <c r="BM217" s="217" t="s">
        <v>325</v>
      </c>
    </row>
    <row r="218" s="2" customFormat="1">
      <c r="A218" s="40"/>
      <c r="B218" s="41"/>
      <c r="C218" s="42"/>
      <c r="D218" s="219" t="s">
        <v>133</v>
      </c>
      <c r="E218" s="42"/>
      <c r="F218" s="220" t="s">
        <v>326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133</v>
      </c>
      <c r="AU218" s="19" t="s">
        <v>85</v>
      </c>
    </row>
    <row r="219" s="13" customFormat="1">
      <c r="A219" s="13"/>
      <c r="B219" s="224"/>
      <c r="C219" s="225"/>
      <c r="D219" s="226" t="s">
        <v>135</v>
      </c>
      <c r="E219" s="227" t="s">
        <v>19</v>
      </c>
      <c r="F219" s="228" t="s">
        <v>136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135</v>
      </c>
      <c r="AU219" s="234" t="s">
        <v>85</v>
      </c>
      <c r="AV219" s="13" t="s">
        <v>83</v>
      </c>
      <c r="AW219" s="13" t="s">
        <v>37</v>
      </c>
      <c r="AX219" s="13" t="s">
        <v>75</v>
      </c>
      <c r="AY219" s="234" t="s">
        <v>124</v>
      </c>
    </row>
    <row r="220" s="14" customFormat="1">
      <c r="A220" s="14"/>
      <c r="B220" s="235"/>
      <c r="C220" s="236"/>
      <c r="D220" s="226" t="s">
        <v>135</v>
      </c>
      <c r="E220" s="237" t="s">
        <v>19</v>
      </c>
      <c r="F220" s="238" t="s">
        <v>327</v>
      </c>
      <c r="G220" s="236"/>
      <c r="H220" s="239">
        <v>24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135</v>
      </c>
      <c r="AU220" s="245" t="s">
        <v>85</v>
      </c>
      <c r="AV220" s="14" t="s">
        <v>85</v>
      </c>
      <c r="AW220" s="14" t="s">
        <v>37</v>
      </c>
      <c r="AX220" s="14" t="s">
        <v>83</v>
      </c>
      <c r="AY220" s="245" t="s">
        <v>124</v>
      </c>
    </row>
    <row r="221" s="2" customFormat="1" ht="33" customHeight="1">
      <c r="A221" s="40"/>
      <c r="B221" s="41"/>
      <c r="C221" s="206" t="s">
        <v>328</v>
      </c>
      <c r="D221" s="206" t="s">
        <v>126</v>
      </c>
      <c r="E221" s="207" t="s">
        <v>329</v>
      </c>
      <c r="F221" s="208" t="s">
        <v>330</v>
      </c>
      <c r="G221" s="209" t="s">
        <v>129</v>
      </c>
      <c r="H221" s="210">
        <v>4</v>
      </c>
      <c r="I221" s="211"/>
      <c r="J221" s="212">
        <f>ROUND(I221*H221,2)</f>
        <v>0</v>
      </c>
      <c r="K221" s="208" t="s">
        <v>130</v>
      </c>
      <c r="L221" s="46"/>
      <c r="M221" s="213" t="s">
        <v>19</v>
      </c>
      <c r="N221" s="214" t="s">
        <v>46</v>
      </c>
      <c r="O221" s="86"/>
      <c r="P221" s="215">
        <f>O221*H221</f>
        <v>0</v>
      </c>
      <c r="Q221" s="215">
        <v>0.19536000000000001</v>
      </c>
      <c r="R221" s="215">
        <f>Q221*H221</f>
        <v>0.78144000000000002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131</v>
      </c>
      <c r="AT221" s="217" t="s">
        <v>126</v>
      </c>
      <c r="AU221" s="217" t="s">
        <v>85</v>
      </c>
      <c r="AY221" s="19" t="s">
        <v>124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83</v>
      </c>
      <c r="BK221" s="218">
        <f>ROUND(I221*H221,2)</f>
        <v>0</v>
      </c>
      <c r="BL221" s="19" t="s">
        <v>131</v>
      </c>
      <c r="BM221" s="217" t="s">
        <v>331</v>
      </c>
    </row>
    <row r="222" s="2" customFormat="1">
      <c r="A222" s="40"/>
      <c r="B222" s="41"/>
      <c r="C222" s="42"/>
      <c r="D222" s="219" t="s">
        <v>133</v>
      </c>
      <c r="E222" s="42"/>
      <c r="F222" s="220" t="s">
        <v>332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133</v>
      </c>
      <c r="AU222" s="19" t="s">
        <v>85</v>
      </c>
    </row>
    <row r="223" s="13" customFormat="1">
      <c r="A223" s="13"/>
      <c r="B223" s="224"/>
      <c r="C223" s="225"/>
      <c r="D223" s="226" t="s">
        <v>135</v>
      </c>
      <c r="E223" s="227" t="s">
        <v>19</v>
      </c>
      <c r="F223" s="228" t="s">
        <v>136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135</v>
      </c>
      <c r="AU223" s="234" t="s">
        <v>85</v>
      </c>
      <c r="AV223" s="13" t="s">
        <v>83</v>
      </c>
      <c r="AW223" s="13" t="s">
        <v>37</v>
      </c>
      <c r="AX223" s="13" t="s">
        <v>75</v>
      </c>
      <c r="AY223" s="234" t="s">
        <v>124</v>
      </c>
    </row>
    <row r="224" s="14" customFormat="1">
      <c r="A224" s="14"/>
      <c r="B224" s="235"/>
      <c r="C224" s="236"/>
      <c r="D224" s="226" t="s">
        <v>135</v>
      </c>
      <c r="E224" s="237" t="s">
        <v>19</v>
      </c>
      <c r="F224" s="238" t="s">
        <v>333</v>
      </c>
      <c r="G224" s="236"/>
      <c r="H224" s="239">
        <v>4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135</v>
      </c>
      <c r="AU224" s="245" t="s">
        <v>85</v>
      </c>
      <c r="AV224" s="14" t="s">
        <v>85</v>
      </c>
      <c r="AW224" s="14" t="s">
        <v>37</v>
      </c>
      <c r="AX224" s="14" t="s">
        <v>83</v>
      </c>
      <c r="AY224" s="245" t="s">
        <v>124</v>
      </c>
    </row>
    <row r="225" s="2" customFormat="1" ht="16.5" customHeight="1">
      <c r="A225" s="40"/>
      <c r="B225" s="41"/>
      <c r="C225" s="268" t="s">
        <v>334</v>
      </c>
      <c r="D225" s="268" t="s">
        <v>224</v>
      </c>
      <c r="E225" s="269" t="s">
        <v>335</v>
      </c>
      <c r="F225" s="270" t="s">
        <v>336</v>
      </c>
      <c r="G225" s="271" t="s">
        <v>129</v>
      </c>
      <c r="H225" s="272">
        <v>4</v>
      </c>
      <c r="I225" s="273"/>
      <c r="J225" s="274">
        <f>ROUND(I225*H225,2)</f>
        <v>0</v>
      </c>
      <c r="K225" s="270" t="s">
        <v>130</v>
      </c>
      <c r="L225" s="275"/>
      <c r="M225" s="276" t="s">
        <v>19</v>
      </c>
      <c r="N225" s="277" t="s">
        <v>46</v>
      </c>
      <c r="O225" s="86"/>
      <c r="P225" s="215">
        <f>O225*H225</f>
        <v>0</v>
      </c>
      <c r="Q225" s="215">
        <v>0.222</v>
      </c>
      <c r="R225" s="215">
        <f>Q225*H225</f>
        <v>0.88800000000000001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179</v>
      </c>
      <c r="AT225" s="217" t="s">
        <v>224</v>
      </c>
      <c r="AU225" s="217" t="s">
        <v>85</v>
      </c>
      <c r="AY225" s="19" t="s">
        <v>124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83</v>
      </c>
      <c r="BK225" s="218">
        <f>ROUND(I225*H225,2)</f>
        <v>0</v>
      </c>
      <c r="BL225" s="19" t="s">
        <v>131</v>
      </c>
      <c r="BM225" s="217" t="s">
        <v>337</v>
      </c>
    </row>
    <row r="226" s="2" customFormat="1" ht="44.25" customHeight="1">
      <c r="A226" s="40"/>
      <c r="B226" s="41"/>
      <c r="C226" s="206" t="s">
        <v>338</v>
      </c>
      <c r="D226" s="206" t="s">
        <v>126</v>
      </c>
      <c r="E226" s="207" t="s">
        <v>339</v>
      </c>
      <c r="F226" s="208" t="s">
        <v>340</v>
      </c>
      <c r="G226" s="209" t="s">
        <v>129</v>
      </c>
      <c r="H226" s="210">
        <v>80</v>
      </c>
      <c r="I226" s="211"/>
      <c r="J226" s="212">
        <f>ROUND(I226*H226,2)</f>
        <v>0</v>
      </c>
      <c r="K226" s="208" t="s">
        <v>130</v>
      </c>
      <c r="L226" s="46"/>
      <c r="M226" s="213" t="s">
        <v>19</v>
      </c>
      <c r="N226" s="214" t="s">
        <v>46</v>
      </c>
      <c r="O226" s="86"/>
      <c r="P226" s="215">
        <f>O226*H226</f>
        <v>0</v>
      </c>
      <c r="Q226" s="215">
        <v>0.089219999999999994</v>
      </c>
      <c r="R226" s="215">
        <f>Q226*H226</f>
        <v>7.1375999999999991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131</v>
      </c>
      <c r="AT226" s="217" t="s">
        <v>126</v>
      </c>
      <c r="AU226" s="217" t="s">
        <v>85</v>
      </c>
      <c r="AY226" s="19" t="s">
        <v>124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83</v>
      </c>
      <c r="BK226" s="218">
        <f>ROUND(I226*H226,2)</f>
        <v>0</v>
      </c>
      <c r="BL226" s="19" t="s">
        <v>131</v>
      </c>
      <c r="BM226" s="217" t="s">
        <v>341</v>
      </c>
    </row>
    <row r="227" s="2" customFormat="1">
      <c r="A227" s="40"/>
      <c r="B227" s="41"/>
      <c r="C227" s="42"/>
      <c r="D227" s="219" t="s">
        <v>133</v>
      </c>
      <c r="E227" s="42"/>
      <c r="F227" s="220" t="s">
        <v>342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133</v>
      </c>
      <c r="AU227" s="19" t="s">
        <v>85</v>
      </c>
    </row>
    <row r="228" s="13" customFormat="1">
      <c r="A228" s="13"/>
      <c r="B228" s="224"/>
      <c r="C228" s="225"/>
      <c r="D228" s="226" t="s">
        <v>135</v>
      </c>
      <c r="E228" s="227" t="s">
        <v>19</v>
      </c>
      <c r="F228" s="228" t="s">
        <v>136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135</v>
      </c>
      <c r="AU228" s="234" t="s">
        <v>85</v>
      </c>
      <c r="AV228" s="13" t="s">
        <v>83</v>
      </c>
      <c r="AW228" s="13" t="s">
        <v>37</v>
      </c>
      <c r="AX228" s="13" t="s">
        <v>75</v>
      </c>
      <c r="AY228" s="234" t="s">
        <v>124</v>
      </c>
    </row>
    <row r="229" s="14" customFormat="1">
      <c r="A229" s="14"/>
      <c r="B229" s="235"/>
      <c r="C229" s="236"/>
      <c r="D229" s="226" t="s">
        <v>135</v>
      </c>
      <c r="E229" s="237" t="s">
        <v>19</v>
      </c>
      <c r="F229" s="238" t="s">
        <v>343</v>
      </c>
      <c r="G229" s="236"/>
      <c r="H229" s="239">
        <v>67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135</v>
      </c>
      <c r="AU229" s="245" t="s">
        <v>85</v>
      </c>
      <c r="AV229" s="14" t="s">
        <v>85</v>
      </c>
      <c r="AW229" s="14" t="s">
        <v>37</v>
      </c>
      <c r="AX229" s="14" t="s">
        <v>75</v>
      </c>
      <c r="AY229" s="245" t="s">
        <v>124</v>
      </c>
    </row>
    <row r="230" s="14" customFormat="1">
      <c r="A230" s="14"/>
      <c r="B230" s="235"/>
      <c r="C230" s="236"/>
      <c r="D230" s="226" t="s">
        <v>135</v>
      </c>
      <c r="E230" s="237" t="s">
        <v>19</v>
      </c>
      <c r="F230" s="238" t="s">
        <v>344</v>
      </c>
      <c r="G230" s="236"/>
      <c r="H230" s="239">
        <v>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135</v>
      </c>
      <c r="AU230" s="245" t="s">
        <v>85</v>
      </c>
      <c r="AV230" s="14" t="s">
        <v>85</v>
      </c>
      <c r="AW230" s="14" t="s">
        <v>37</v>
      </c>
      <c r="AX230" s="14" t="s">
        <v>75</v>
      </c>
      <c r="AY230" s="245" t="s">
        <v>124</v>
      </c>
    </row>
    <row r="231" s="14" customFormat="1">
      <c r="A231" s="14"/>
      <c r="B231" s="235"/>
      <c r="C231" s="236"/>
      <c r="D231" s="226" t="s">
        <v>135</v>
      </c>
      <c r="E231" s="237" t="s">
        <v>19</v>
      </c>
      <c r="F231" s="238" t="s">
        <v>345</v>
      </c>
      <c r="G231" s="236"/>
      <c r="H231" s="239">
        <v>8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135</v>
      </c>
      <c r="AU231" s="245" t="s">
        <v>85</v>
      </c>
      <c r="AV231" s="14" t="s">
        <v>85</v>
      </c>
      <c r="AW231" s="14" t="s">
        <v>37</v>
      </c>
      <c r="AX231" s="14" t="s">
        <v>75</v>
      </c>
      <c r="AY231" s="245" t="s">
        <v>124</v>
      </c>
    </row>
    <row r="232" s="16" customFormat="1">
      <c r="A232" s="16"/>
      <c r="B232" s="257"/>
      <c r="C232" s="258"/>
      <c r="D232" s="226" t="s">
        <v>135</v>
      </c>
      <c r="E232" s="259" t="s">
        <v>19</v>
      </c>
      <c r="F232" s="260" t="s">
        <v>178</v>
      </c>
      <c r="G232" s="258"/>
      <c r="H232" s="261">
        <v>80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67" t="s">
        <v>135</v>
      </c>
      <c r="AU232" s="267" t="s">
        <v>85</v>
      </c>
      <c r="AV232" s="16" t="s">
        <v>131</v>
      </c>
      <c r="AW232" s="16" t="s">
        <v>37</v>
      </c>
      <c r="AX232" s="16" t="s">
        <v>83</v>
      </c>
      <c r="AY232" s="267" t="s">
        <v>124</v>
      </c>
    </row>
    <row r="233" s="2" customFormat="1" ht="16.5" customHeight="1">
      <c r="A233" s="40"/>
      <c r="B233" s="41"/>
      <c r="C233" s="268" t="s">
        <v>346</v>
      </c>
      <c r="D233" s="268" t="s">
        <v>224</v>
      </c>
      <c r="E233" s="269" t="s">
        <v>347</v>
      </c>
      <c r="F233" s="270" t="s">
        <v>348</v>
      </c>
      <c r="G233" s="271" t="s">
        <v>129</v>
      </c>
      <c r="H233" s="272">
        <v>68.340000000000003</v>
      </c>
      <c r="I233" s="273"/>
      <c r="J233" s="274">
        <f>ROUND(I233*H233,2)</f>
        <v>0</v>
      </c>
      <c r="K233" s="270" t="s">
        <v>130</v>
      </c>
      <c r="L233" s="275"/>
      <c r="M233" s="276" t="s">
        <v>19</v>
      </c>
      <c r="N233" s="277" t="s">
        <v>46</v>
      </c>
      <c r="O233" s="86"/>
      <c r="P233" s="215">
        <f>O233*H233</f>
        <v>0</v>
      </c>
      <c r="Q233" s="215">
        <v>0.13100000000000001</v>
      </c>
      <c r="R233" s="215">
        <f>Q233*H233</f>
        <v>8.9525400000000008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179</v>
      </c>
      <c r="AT233" s="217" t="s">
        <v>224</v>
      </c>
      <c r="AU233" s="217" t="s">
        <v>85</v>
      </c>
      <c r="AY233" s="19" t="s">
        <v>124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83</v>
      </c>
      <c r="BK233" s="218">
        <f>ROUND(I233*H233,2)</f>
        <v>0</v>
      </c>
      <c r="BL233" s="19" t="s">
        <v>131</v>
      </c>
      <c r="BM233" s="217" t="s">
        <v>349</v>
      </c>
    </row>
    <row r="234" s="13" customFormat="1">
      <c r="A234" s="13"/>
      <c r="B234" s="224"/>
      <c r="C234" s="225"/>
      <c r="D234" s="226" t="s">
        <v>135</v>
      </c>
      <c r="E234" s="227" t="s">
        <v>19</v>
      </c>
      <c r="F234" s="228" t="s">
        <v>136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135</v>
      </c>
      <c r="AU234" s="234" t="s">
        <v>85</v>
      </c>
      <c r="AV234" s="13" t="s">
        <v>83</v>
      </c>
      <c r="AW234" s="13" t="s">
        <v>37</v>
      </c>
      <c r="AX234" s="13" t="s">
        <v>75</v>
      </c>
      <c r="AY234" s="234" t="s">
        <v>124</v>
      </c>
    </row>
    <row r="235" s="14" customFormat="1">
      <c r="A235" s="14"/>
      <c r="B235" s="235"/>
      <c r="C235" s="236"/>
      <c r="D235" s="226" t="s">
        <v>135</v>
      </c>
      <c r="E235" s="237" t="s">
        <v>19</v>
      </c>
      <c r="F235" s="238" t="s">
        <v>343</v>
      </c>
      <c r="G235" s="236"/>
      <c r="H235" s="239">
        <v>67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135</v>
      </c>
      <c r="AU235" s="245" t="s">
        <v>85</v>
      </c>
      <c r="AV235" s="14" t="s">
        <v>85</v>
      </c>
      <c r="AW235" s="14" t="s">
        <v>37</v>
      </c>
      <c r="AX235" s="14" t="s">
        <v>75</v>
      </c>
      <c r="AY235" s="245" t="s">
        <v>124</v>
      </c>
    </row>
    <row r="236" s="15" customFormat="1">
      <c r="A236" s="15"/>
      <c r="B236" s="246"/>
      <c r="C236" s="247"/>
      <c r="D236" s="226" t="s">
        <v>135</v>
      </c>
      <c r="E236" s="248" t="s">
        <v>19</v>
      </c>
      <c r="F236" s="249" t="s">
        <v>175</v>
      </c>
      <c r="G236" s="247"/>
      <c r="H236" s="250">
        <v>67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135</v>
      </c>
      <c r="AU236" s="256" t="s">
        <v>85</v>
      </c>
      <c r="AV236" s="15" t="s">
        <v>144</v>
      </c>
      <c r="AW236" s="15" t="s">
        <v>37</v>
      </c>
      <c r="AX236" s="15" t="s">
        <v>75</v>
      </c>
      <c r="AY236" s="256" t="s">
        <v>124</v>
      </c>
    </row>
    <row r="237" s="14" customFormat="1">
      <c r="A237" s="14"/>
      <c r="B237" s="235"/>
      <c r="C237" s="236"/>
      <c r="D237" s="226" t="s">
        <v>135</v>
      </c>
      <c r="E237" s="237" t="s">
        <v>19</v>
      </c>
      <c r="F237" s="238" t="s">
        <v>350</v>
      </c>
      <c r="G237" s="236"/>
      <c r="H237" s="239">
        <v>68.340000000000003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135</v>
      </c>
      <c r="AU237" s="245" t="s">
        <v>85</v>
      </c>
      <c r="AV237" s="14" t="s">
        <v>85</v>
      </c>
      <c r="AW237" s="14" t="s">
        <v>37</v>
      </c>
      <c r="AX237" s="14" t="s">
        <v>83</v>
      </c>
      <c r="AY237" s="245" t="s">
        <v>124</v>
      </c>
    </row>
    <row r="238" s="2" customFormat="1" ht="16.5" customHeight="1">
      <c r="A238" s="40"/>
      <c r="B238" s="41"/>
      <c r="C238" s="268" t="s">
        <v>351</v>
      </c>
      <c r="D238" s="268" t="s">
        <v>224</v>
      </c>
      <c r="E238" s="269" t="s">
        <v>352</v>
      </c>
      <c r="F238" s="270" t="s">
        <v>353</v>
      </c>
      <c r="G238" s="271" t="s">
        <v>129</v>
      </c>
      <c r="H238" s="272">
        <v>5.0999999999999996</v>
      </c>
      <c r="I238" s="273"/>
      <c r="J238" s="274">
        <f>ROUND(I238*H238,2)</f>
        <v>0</v>
      </c>
      <c r="K238" s="270" t="s">
        <v>130</v>
      </c>
      <c r="L238" s="275"/>
      <c r="M238" s="276" t="s">
        <v>19</v>
      </c>
      <c r="N238" s="277" t="s">
        <v>46</v>
      </c>
      <c r="O238" s="86"/>
      <c r="P238" s="215">
        <f>O238*H238</f>
        <v>0</v>
      </c>
      <c r="Q238" s="215">
        <v>0.13100000000000001</v>
      </c>
      <c r="R238" s="215">
        <f>Q238*H238</f>
        <v>0.66810000000000003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179</v>
      </c>
      <c r="AT238" s="217" t="s">
        <v>224</v>
      </c>
      <c r="AU238" s="217" t="s">
        <v>85</v>
      </c>
      <c r="AY238" s="19" t="s">
        <v>124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83</v>
      </c>
      <c r="BK238" s="218">
        <f>ROUND(I238*H238,2)</f>
        <v>0</v>
      </c>
      <c r="BL238" s="19" t="s">
        <v>131</v>
      </c>
      <c r="BM238" s="217" t="s">
        <v>354</v>
      </c>
    </row>
    <row r="239" s="13" customFormat="1">
      <c r="A239" s="13"/>
      <c r="B239" s="224"/>
      <c r="C239" s="225"/>
      <c r="D239" s="226" t="s">
        <v>135</v>
      </c>
      <c r="E239" s="227" t="s">
        <v>19</v>
      </c>
      <c r="F239" s="228" t="s">
        <v>136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135</v>
      </c>
      <c r="AU239" s="234" t="s">
        <v>85</v>
      </c>
      <c r="AV239" s="13" t="s">
        <v>83</v>
      </c>
      <c r="AW239" s="13" t="s">
        <v>37</v>
      </c>
      <c r="AX239" s="13" t="s">
        <v>75</v>
      </c>
      <c r="AY239" s="234" t="s">
        <v>124</v>
      </c>
    </row>
    <row r="240" s="14" customFormat="1">
      <c r="A240" s="14"/>
      <c r="B240" s="235"/>
      <c r="C240" s="236"/>
      <c r="D240" s="226" t="s">
        <v>135</v>
      </c>
      <c r="E240" s="237" t="s">
        <v>19</v>
      </c>
      <c r="F240" s="238" t="s">
        <v>344</v>
      </c>
      <c r="G240" s="236"/>
      <c r="H240" s="239">
        <v>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135</v>
      </c>
      <c r="AU240" s="245" t="s">
        <v>85</v>
      </c>
      <c r="AV240" s="14" t="s">
        <v>85</v>
      </c>
      <c r="AW240" s="14" t="s">
        <v>37</v>
      </c>
      <c r="AX240" s="14" t="s">
        <v>75</v>
      </c>
      <c r="AY240" s="245" t="s">
        <v>124</v>
      </c>
    </row>
    <row r="241" s="15" customFormat="1">
      <c r="A241" s="15"/>
      <c r="B241" s="246"/>
      <c r="C241" s="247"/>
      <c r="D241" s="226" t="s">
        <v>135</v>
      </c>
      <c r="E241" s="248" t="s">
        <v>19</v>
      </c>
      <c r="F241" s="249" t="s">
        <v>175</v>
      </c>
      <c r="G241" s="247"/>
      <c r="H241" s="250">
        <v>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135</v>
      </c>
      <c r="AU241" s="256" t="s">
        <v>85</v>
      </c>
      <c r="AV241" s="15" t="s">
        <v>144</v>
      </c>
      <c r="AW241" s="15" t="s">
        <v>37</v>
      </c>
      <c r="AX241" s="15" t="s">
        <v>75</v>
      </c>
      <c r="AY241" s="256" t="s">
        <v>124</v>
      </c>
    </row>
    <row r="242" s="14" customFormat="1">
      <c r="A242" s="14"/>
      <c r="B242" s="235"/>
      <c r="C242" s="236"/>
      <c r="D242" s="226" t="s">
        <v>135</v>
      </c>
      <c r="E242" s="237" t="s">
        <v>19</v>
      </c>
      <c r="F242" s="238" t="s">
        <v>355</v>
      </c>
      <c r="G242" s="236"/>
      <c r="H242" s="239">
        <v>5.0999999999999996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135</v>
      </c>
      <c r="AU242" s="245" t="s">
        <v>85</v>
      </c>
      <c r="AV242" s="14" t="s">
        <v>85</v>
      </c>
      <c r="AW242" s="14" t="s">
        <v>37</v>
      </c>
      <c r="AX242" s="14" t="s">
        <v>83</v>
      </c>
      <c r="AY242" s="245" t="s">
        <v>124</v>
      </c>
    </row>
    <row r="243" s="12" customFormat="1" ht="22.8" customHeight="1">
      <c r="A243" s="12"/>
      <c r="B243" s="190"/>
      <c r="C243" s="191"/>
      <c r="D243" s="192" t="s">
        <v>74</v>
      </c>
      <c r="E243" s="204" t="s">
        <v>179</v>
      </c>
      <c r="F243" s="204" t="s">
        <v>356</v>
      </c>
      <c r="G243" s="191"/>
      <c r="H243" s="191"/>
      <c r="I243" s="194"/>
      <c r="J243" s="205">
        <f>BK243</f>
        <v>0</v>
      </c>
      <c r="K243" s="191"/>
      <c r="L243" s="196"/>
      <c r="M243" s="197"/>
      <c r="N243" s="198"/>
      <c r="O243" s="198"/>
      <c r="P243" s="199">
        <f>SUM(P244:P254)</f>
        <v>0</v>
      </c>
      <c r="Q243" s="198"/>
      <c r="R243" s="199">
        <f>SUM(R244:R254)</f>
        <v>0.38473875000000002</v>
      </c>
      <c r="S243" s="198"/>
      <c r="T243" s="200">
        <f>SUM(T244:T254)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1" t="s">
        <v>83</v>
      </c>
      <c r="AT243" s="202" t="s">
        <v>74</v>
      </c>
      <c r="AU243" s="202" t="s">
        <v>83</v>
      </c>
      <c r="AY243" s="201" t="s">
        <v>124</v>
      </c>
      <c r="BK243" s="203">
        <f>SUM(BK244:BK254)</f>
        <v>0</v>
      </c>
    </row>
    <row r="244" s="2" customFormat="1" ht="24.15" customHeight="1">
      <c r="A244" s="40"/>
      <c r="B244" s="41"/>
      <c r="C244" s="206" t="s">
        <v>357</v>
      </c>
      <c r="D244" s="206" t="s">
        <v>126</v>
      </c>
      <c r="E244" s="207" t="s">
        <v>358</v>
      </c>
      <c r="F244" s="208" t="s">
        <v>359</v>
      </c>
      <c r="G244" s="209" t="s">
        <v>164</v>
      </c>
      <c r="H244" s="210">
        <v>100</v>
      </c>
      <c r="I244" s="211"/>
      <c r="J244" s="212">
        <f>ROUND(I244*H244,2)</f>
        <v>0</v>
      </c>
      <c r="K244" s="208" t="s">
        <v>19</v>
      </c>
      <c r="L244" s="46"/>
      <c r="M244" s="213" t="s">
        <v>19</v>
      </c>
      <c r="N244" s="214" t="s">
        <v>46</v>
      </c>
      <c r="O244" s="86"/>
      <c r="P244" s="215">
        <f>O244*H244</f>
        <v>0</v>
      </c>
      <c r="Q244" s="215">
        <v>6.0000000000000002E-05</v>
      </c>
      <c r="R244" s="215">
        <f>Q244*H244</f>
        <v>0.0060000000000000001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131</v>
      </c>
      <c r="AT244" s="217" t="s">
        <v>126</v>
      </c>
      <c r="AU244" s="217" t="s">
        <v>85</v>
      </c>
      <c r="AY244" s="19" t="s">
        <v>124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83</v>
      </c>
      <c r="BK244" s="218">
        <f>ROUND(I244*H244,2)</f>
        <v>0</v>
      </c>
      <c r="BL244" s="19" t="s">
        <v>131</v>
      </c>
      <c r="BM244" s="217" t="s">
        <v>360</v>
      </c>
    </row>
    <row r="245" s="14" customFormat="1">
      <c r="A245" s="14"/>
      <c r="B245" s="235"/>
      <c r="C245" s="236"/>
      <c r="D245" s="226" t="s">
        <v>135</v>
      </c>
      <c r="E245" s="237" t="s">
        <v>19</v>
      </c>
      <c r="F245" s="238" t="s">
        <v>361</v>
      </c>
      <c r="G245" s="236"/>
      <c r="H245" s="239">
        <v>100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135</v>
      </c>
      <c r="AU245" s="245" t="s">
        <v>85</v>
      </c>
      <c r="AV245" s="14" t="s">
        <v>85</v>
      </c>
      <c r="AW245" s="14" t="s">
        <v>37</v>
      </c>
      <c r="AX245" s="14" t="s">
        <v>83</v>
      </c>
      <c r="AY245" s="245" t="s">
        <v>124</v>
      </c>
    </row>
    <row r="246" s="2" customFormat="1" ht="24.15" customHeight="1">
      <c r="A246" s="40"/>
      <c r="B246" s="41"/>
      <c r="C246" s="268" t="s">
        <v>362</v>
      </c>
      <c r="D246" s="268" t="s">
        <v>224</v>
      </c>
      <c r="E246" s="269" t="s">
        <v>363</v>
      </c>
      <c r="F246" s="270" t="s">
        <v>364</v>
      </c>
      <c r="G246" s="271" t="s">
        <v>164</v>
      </c>
      <c r="H246" s="272">
        <v>100</v>
      </c>
      <c r="I246" s="273"/>
      <c r="J246" s="274">
        <f>ROUND(I246*H246,2)</f>
        <v>0</v>
      </c>
      <c r="K246" s="270" t="s">
        <v>19</v>
      </c>
      <c r="L246" s="275"/>
      <c r="M246" s="276" t="s">
        <v>19</v>
      </c>
      <c r="N246" s="277" t="s">
        <v>46</v>
      </c>
      <c r="O246" s="86"/>
      <c r="P246" s="215">
        <f>O246*H246</f>
        <v>0</v>
      </c>
      <c r="Q246" s="215">
        <v>0.0037000000000000002</v>
      </c>
      <c r="R246" s="215">
        <f>Q246*H246</f>
        <v>0.37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179</v>
      </c>
      <c r="AT246" s="217" t="s">
        <v>224</v>
      </c>
      <c r="AU246" s="217" t="s">
        <v>85</v>
      </c>
      <c r="AY246" s="19" t="s">
        <v>124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83</v>
      </c>
      <c r="BK246" s="218">
        <f>ROUND(I246*H246,2)</f>
        <v>0</v>
      </c>
      <c r="BL246" s="19" t="s">
        <v>131</v>
      </c>
      <c r="BM246" s="217" t="s">
        <v>365</v>
      </c>
    </row>
    <row r="247" s="2" customFormat="1" ht="16.5" customHeight="1">
      <c r="A247" s="40"/>
      <c r="B247" s="41"/>
      <c r="C247" s="206" t="s">
        <v>366</v>
      </c>
      <c r="D247" s="206" t="s">
        <v>126</v>
      </c>
      <c r="E247" s="207" t="s">
        <v>367</v>
      </c>
      <c r="F247" s="208" t="s">
        <v>368</v>
      </c>
      <c r="G247" s="209" t="s">
        <v>164</v>
      </c>
      <c r="H247" s="210">
        <v>3</v>
      </c>
      <c r="I247" s="211"/>
      <c r="J247" s="212">
        <f>ROUND(I247*H247,2)</f>
        <v>0</v>
      </c>
      <c r="K247" s="208" t="s">
        <v>130</v>
      </c>
      <c r="L247" s="46"/>
      <c r="M247" s="213" t="s">
        <v>19</v>
      </c>
      <c r="N247" s="214" t="s">
        <v>46</v>
      </c>
      <c r="O247" s="86"/>
      <c r="P247" s="215">
        <f>O247*H247</f>
        <v>0</v>
      </c>
      <c r="Q247" s="215">
        <v>1.1E-05</v>
      </c>
      <c r="R247" s="215">
        <f>Q247*H247</f>
        <v>3.3000000000000003E-05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131</v>
      </c>
      <c r="AT247" s="217" t="s">
        <v>126</v>
      </c>
      <c r="AU247" s="217" t="s">
        <v>85</v>
      </c>
      <c r="AY247" s="19" t="s">
        <v>124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83</v>
      </c>
      <c r="BK247" s="218">
        <f>ROUND(I247*H247,2)</f>
        <v>0</v>
      </c>
      <c r="BL247" s="19" t="s">
        <v>131</v>
      </c>
      <c r="BM247" s="217" t="s">
        <v>369</v>
      </c>
    </row>
    <row r="248" s="2" customFormat="1">
      <c r="A248" s="40"/>
      <c r="B248" s="41"/>
      <c r="C248" s="42"/>
      <c r="D248" s="219" t="s">
        <v>133</v>
      </c>
      <c r="E248" s="42"/>
      <c r="F248" s="220" t="s">
        <v>370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133</v>
      </c>
      <c r="AU248" s="19" t="s">
        <v>85</v>
      </c>
    </row>
    <row r="249" s="14" customFormat="1">
      <c r="A249" s="14"/>
      <c r="B249" s="235"/>
      <c r="C249" s="236"/>
      <c r="D249" s="226" t="s">
        <v>135</v>
      </c>
      <c r="E249" s="237" t="s">
        <v>19</v>
      </c>
      <c r="F249" s="238" t="s">
        <v>371</v>
      </c>
      <c r="G249" s="236"/>
      <c r="H249" s="239">
        <v>3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135</v>
      </c>
      <c r="AU249" s="245" t="s">
        <v>85</v>
      </c>
      <c r="AV249" s="14" t="s">
        <v>85</v>
      </c>
      <c r="AW249" s="14" t="s">
        <v>37</v>
      </c>
      <c r="AX249" s="14" t="s">
        <v>83</v>
      </c>
      <c r="AY249" s="245" t="s">
        <v>124</v>
      </c>
    </row>
    <row r="250" s="2" customFormat="1" ht="16.5" customHeight="1">
      <c r="A250" s="40"/>
      <c r="B250" s="41"/>
      <c r="C250" s="268" t="s">
        <v>372</v>
      </c>
      <c r="D250" s="268" t="s">
        <v>224</v>
      </c>
      <c r="E250" s="269" t="s">
        <v>373</v>
      </c>
      <c r="F250" s="270" t="s">
        <v>374</v>
      </c>
      <c r="G250" s="271" t="s">
        <v>164</v>
      </c>
      <c r="H250" s="272">
        <v>3</v>
      </c>
      <c r="I250" s="273"/>
      <c r="J250" s="274">
        <f>ROUND(I250*H250,2)</f>
        <v>0</v>
      </c>
      <c r="K250" s="270" t="s">
        <v>130</v>
      </c>
      <c r="L250" s="275"/>
      <c r="M250" s="276" t="s">
        <v>19</v>
      </c>
      <c r="N250" s="277" t="s">
        <v>46</v>
      </c>
      <c r="O250" s="86"/>
      <c r="P250" s="215">
        <f>O250*H250</f>
        <v>0</v>
      </c>
      <c r="Q250" s="215">
        <v>0.0028999999999999998</v>
      </c>
      <c r="R250" s="215">
        <f>Q250*H250</f>
        <v>0.0086999999999999994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179</v>
      </c>
      <c r="AT250" s="217" t="s">
        <v>224</v>
      </c>
      <c r="AU250" s="217" t="s">
        <v>85</v>
      </c>
      <c r="AY250" s="19" t="s">
        <v>124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83</v>
      </c>
      <c r="BK250" s="218">
        <f>ROUND(I250*H250,2)</f>
        <v>0</v>
      </c>
      <c r="BL250" s="19" t="s">
        <v>131</v>
      </c>
      <c r="BM250" s="217" t="s">
        <v>375</v>
      </c>
    </row>
    <row r="251" s="2" customFormat="1" ht="24.15" customHeight="1">
      <c r="A251" s="40"/>
      <c r="B251" s="41"/>
      <c r="C251" s="206" t="s">
        <v>376</v>
      </c>
      <c r="D251" s="206" t="s">
        <v>126</v>
      </c>
      <c r="E251" s="207" t="s">
        <v>377</v>
      </c>
      <c r="F251" s="208" t="s">
        <v>378</v>
      </c>
      <c r="G251" s="209" t="s">
        <v>264</v>
      </c>
      <c r="H251" s="210">
        <v>1</v>
      </c>
      <c r="I251" s="211"/>
      <c r="J251" s="212">
        <f>ROUND(I251*H251,2)</f>
        <v>0</v>
      </c>
      <c r="K251" s="208" t="s">
        <v>130</v>
      </c>
      <c r="L251" s="46"/>
      <c r="M251" s="213" t="s">
        <v>19</v>
      </c>
      <c r="N251" s="214" t="s">
        <v>46</v>
      </c>
      <c r="O251" s="86"/>
      <c r="P251" s="215">
        <f>O251*H251</f>
        <v>0</v>
      </c>
      <c r="Q251" s="215">
        <v>5.75E-06</v>
      </c>
      <c r="R251" s="215">
        <f>Q251*H251</f>
        <v>5.75E-06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131</v>
      </c>
      <c r="AT251" s="217" t="s">
        <v>126</v>
      </c>
      <c r="AU251" s="217" t="s">
        <v>85</v>
      </c>
      <c r="AY251" s="19" t="s">
        <v>124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83</v>
      </c>
      <c r="BK251" s="218">
        <f>ROUND(I251*H251,2)</f>
        <v>0</v>
      </c>
      <c r="BL251" s="19" t="s">
        <v>131</v>
      </c>
      <c r="BM251" s="217" t="s">
        <v>379</v>
      </c>
    </row>
    <row r="252" s="2" customFormat="1">
      <c r="A252" s="40"/>
      <c r="B252" s="41"/>
      <c r="C252" s="42"/>
      <c r="D252" s="219" t="s">
        <v>133</v>
      </c>
      <c r="E252" s="42"/>
      <c r="F252" s="220" t="s">
        <v>380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133</v>
      </c>
      <c r="AU252" s="19" t="s">
        <v>85</v>
      </c>
    </row>
    <row r="253" s="14" customFormat="1">
      <c r="A253" s="14"/>
      <c r="B253" s="235"/>
      <c r="C253" s="236"/>
      <c r="D253" s="226" t="s">
        <v>135</v>
      </c>
      <c r="E253" s="237" t="s">
        <v>19</v>
      </c>
      <c r="F253" s="238" t="s">
        <v>381</v>
      </c>
      <c r="G253" s="236"/>
      <c r="H253" s="239">
        <v>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135</v>
      </c>
      <c r="AU253" s="245" t="s">
        <v>85</v>
      </c>
      <c r="AV253" s="14" t="s">
        <v>85</v>
      </c>
      <c r="AW253" s="14" t="s">
        <v>37</v>
      </c>
      <c r="AX253" s="14" t="s">
        <v>83</v>
      </c>
      <c r="AY253" s="245" t="s">
        <v>124</v>
      </c>
    </row>
    <row r="254" s="2" customFormat="1" ht="16.5" customHeight="1">
      <c r="A254" s="40"/>
      <c r="B254" s="41"/>
      <c r="C254" s="268" t="s">
        <v>382</v>
      </c>
      <c r="D254" s="268" t="s">
        <v>224</v>
      </c>
      <c r="E254" s="269" t="s">
        <v>383</v>
      </c>
      <c r="F254" s="270" t="s">
        <v>384</v>
      </c>
      <c r="G254" s="271" t="s">
        <v>264</v>
      </c>
      <c r="H254" s="272">
        <v>1</v>
      </c>
      <c r="I254" s="273"/>
      <c r="J254" s="274">
        <f>ROUND(I254*H254,2)</f>
        <v>0</v>
      </c>
      <c r="K254" s="270" t="s">
        <v>19</v>
      </c>
      <c r="L254" s="275"/>
      <c r="M254" s="276" t="s">
        <v>19</v>
      </c>
      <c r="N254" s="277" t="s">
        <v>46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179</v>
      </c>
      <c r="AT254" s="217" t="s">
        <v>224</v>
      </c>
      <c r="AU254" s="217" t="s">
        <v>85</v>
      </c>
      <c r="AY254" s="19" t="s">
        <v>124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83</v>
      </c>
      <c r="BK254" s="218">
        <f>ROUND(I254*H254,2)</f>
        <v>0</v>
      </c>
      <c r="BL254" s="19" t="s">
        <v>131</v>
      </c>
      <c r="BM254" s="217" t="s">
        <v>385</v>
      </c>
    </row>
    <row r="255" s="12" customFormat="1" ht="22.8" customHeight="1">
      <c r="A255" s="12"/>
      <c r="B255" s="190"/>
      <c r="C255" s="191"/>
      <c r="D255" s="192" t="s">
        <v>74</v>
      </c>
      <c r="E255" s="204" t="s">
        <v>186</v>
      </c>
      <c r="F255" s="204" t="s">
        <v>386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P256+SUM(P257:P339)</f>
        <v>0</v>
      </c>
      <c r="Q255" s="198"/>
      <c r="R255" s="199">
        <f>R256+SUM(R257:R339)</f>
        <v>31.863235617999997</v>
      </c>
      <c r="S255" s="198"/>
      <c r="T255" s="200">
        <f>T256+SUM(T257:T339)</f>
        <v>0.16400000000000001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83</v>
      </c>
      <c r="AT255" s="202" t="s">
        <v>74</v>
      </c>
      <c r="AU255" s="202" t="s">
        <v>83</v>
      </c>
      <c r="AY255" s="201" t="s">
        <v>124</v>
      </c>
      <c r="BK255" s="203">
        <f>BK256+SUM(BK257:BK339)</f>
        <v>0</v>
      </c>
    </row>
    <row r="256" s="2" customFormat="1" ht="16.5" customHeight="1">
      <c r="A256" s="40"/>
      <c r="B256" s="41"/>
      <c r="C256" s="206" t="s">
        <v>387</v>
      </c>
      <c r="D256" s="206" t="s">
        <v>126</v>
      </c>
      <c r="E256" s="207" t="s">
        <v>388</v>
      </c>
      <c r="F256" s="208" t="s">
        <v>389</v>
      </c>
      <c r="G256" s="209" t="s">
        <v>164</v>
      </c>
      <c r="H256" s="210">
        <v>40</v>
      </c>
      <c r="I256" s="211"/>
      <c r="J256" s="212">
        <f>ROUND(I256*H256,2)</f>
        <v>0</v>
      </c>
      <c r="K256" s="208" t="s">
        <v>130</v>
      </c>
      <c r="L256" s="46"/>
      <c r="M256" s="213" t="s">
        <v>19</v>
      </c>
      <c r="N256" s="214" t="s">
        <v>46</v>
      </c>
      <c r="O256" s="86"/>
      <c r="P256" s="215">
        <f>O256*H256</f>
        <v>0</v>
      </c>
      <c r="Q256" s="215">
        <v>0.0002966</v>
      </c>
      <c r="R256" s="215">
        <f>Q256*H256</f>
        <v>0.011864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131</v>
      </c>
      <c r="AT256" s="217" t="s">
        <v>126</v>
      </c>
      <c r="AU256" s="217" t="s">
        <v>85</v>
      </c>
      <c r="AY256" s="19" t="s">
        <v>124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83</v>
      </c>
      <c r="BK256" s="218">
        <f>ROUND(I256*H256,2)</f>
        <v>0</v>
      </c>
      <c r="BL256" s="19" t="s">
        <v>131</v>
      </c>
      <c r="BM256" s="217" t="s">
        <v>390</v>
      </c>
    </row>
    <row r="257" s="2" customFormat="1">
      <c r="A257" s="40"/>
      <c r="B257" s="41"/>
      <c r="C257" s="42"/>
      <c r="D257" s="219" t="s">
        <v>133</v>
      </c>
      <c r="E257" s="42"/>
      <c r="F257" s="220" t="s">
        <v>391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133</v>
      </c>
      <c r="AU257" s="19" t="s">
        <v>85</v>
      </c>
    </row>
    <row r="258" s="14" customFormat="1">
      <c r="A258" s="14"/>
      <c r="B258" s="235"/>
      <c r="C258" s="236"/>
      <c r="D258" s="226" t="s">
        <v>135</v>
      </c>
      <c r="E258" s="237" t="s">
        <v>19</v>
      </c>
      <c r="F258" s="238" t="s">
        <v>392</v>
      </c>
      <c r="G258" s="236"/>
      <c r="H258" s="239">
        <v>40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135</v>
      </c>
      <c r="AU258" s="245" t="s">
        <v>85</v>
      </c>
      <c r="AV258" s="14" t="s">
        <v>85</v>
      </c>
      <c r="AW258" s="14" t="s">
        <v>37</v>
      </c>
      <c r="AX258" s="14" t="s">
        <v>83</v>
      </c>
      <c r="AY258" s="245" t="s">
        <v>124</v>
      </c>
    </row>
    <row r="259" s="2" customFormat="1" ht="16.5" customHeight="1">
      <c r="A259" s="40"/>
      <c r="B259" s="41"/>
      <c r="C259" s="268" t="s">
        <v>393</v>
      </c>
      <c r="D259" s="268" t="s">
        <v>224</v>
      </c>
      <c r="E259" s="269" t="s">
        <v>394</v>
      </c>
      <c r="F259" s="270" t="s">
        <v>395</v>
      </c>
      <c r="G259" s="271" t="s">
        <v>164</v>
      </c>
      <c r="H259" s="272">
        <v>40</v>
      </c>
      <c r="I259" s="273"/>
      <c r="J259" s="274">
        <f>ROUND(I259*H259,2)</f>
        <v>0</v>
      </c>
      <c r="K259" s="270" t="s">
        <v>19</v>
      </c>
      <c r="L259" s="275"/>
      <c r="M259" s="276" t="s">
        <v>19</v>
      </c>
      <c r="N259" s="277" t="s">
        <v>46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179</v>
      </c>
      <c r="AT259" s="217" t="s">
        <v>224</v>
      </c>
      <c r="AU259" s="217" t="s">
        <v>85</v>
      </c>
      <c r="AY259" s="19" t="s">
        <v>124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83</v>
      </c>
      <c r="BK259" s="218">
        <f>ROUND(I259*H259,2)</f>
        <v>0</v>
      </c>
      <c r="BL259" s="19" t="s">
        <v>131</v>
      </c>
      <c r="BM259" s="217" t="s">
        <v>396</v>
      </c>
    </row>
    <row r="260" s="2" customFormat="1" ht="16.5" customHeight="1">
      <c r="A260" s="40"/>
      <c r="B260" s="41"/>
      <c r="C260" s="206" t="s">
        <v>397</v>
      </c>
      <c r="D260" s="206" t="s">
        <v>126</v>
      </c>
      <c r="E260" s="207" t="s">
        <v>398</v>
      </c>
      <c r="F260" s="208" t="s">
        <v>399</v>
      </c>
      <c r="G260" s="209" t="s">
        <v>264</v>
      </c>
      <c r="H260" s="210">
        <v>2</v>
      </c>
      <c r="I260" s="211"/>
      <c r="J260" s="212">
        <f>ROUND(I260*H260,2)</f>
        <v>0</v>
      </c>
      <c r="K260" s="208" t="s">
        <v>130</v>
      </c>
      <c r="L260" s="46"/>
      <c r="M260" s="213" t="s">
        <v>19</v>
      </c>
      <c r="N260" s="214" t="s">
        <v>46</v>
      </c>
      <c r="O260" s="86"/>
      <c r="P260" s="215">
        <f>O260*H260</f>
        <v>0</v>
      </c>
      <c r="Q260" s="215">
        <v>0.00069999999999999999</v>
      </c>
      <c r="R260" s="215">
        <f>Q260*H260</f>
        <v>0.0014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131</v>
      </c>
      <c r="AT260" s="217" t="s">
        <v>126</v>
      </c>
      <c r="AU260" s="217" t="s">
        <v>85</v>
      </c>
      <c r="AY260" s="19" t="s">
        <v>124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83</v>
      </c>
      <c r="BK260" s="218">
        <f>ROUND(I260*H260,2)</f>
        <v>0</v>
      </c>
      <c r="BL260" s="19" t="s">
        <v>131</v>
      </c>
      <c r="BM260" s="217" t="s">
        <v>400</v>
      </c>
    </row>
    <row r="261" s="2" customFormat="1">
      <c r="A261" s="40"/>
      <c r="B261" s="41"/>
      <c r="C261" s="42"/>
      <c r="D261" s="219" t="s">
        <v>133</v>
      </c>
      <c r="E261" s="42"/>
      <c r="F261" s="220" t="s">
        <v>401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133</v>
      </c>
      <c r="AU261" s="19" t="s">
        <v>85</v>
      </c>
    </row>
    <row r="262" s="13" customFormat="1">
      <c r="A262" s="13"/>
      <c r="B262" s="224"/>
      <c r="C262" s="225"/>
      <c r="D262" s="226" t="s">
        <v>135</v>
      </c>
      <c r="E262" s="227" t="s">
        <v>19</v>
      </c>
      <c r="F262" s="228" t="s">
        <v>142</v>
      </c>
      <c r="G262" s="225"/>
      <c r="H262" s="227" t="s">
        <v>19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135</v>
      </c>
      <c r="AU262" s="234" t="s">
        <v>85</v>
      </c>
      <c r="AV262" s="13" t="s">
        <v>83</v>
      </c>
      <c r="AW262" s="13" t="s">
        <v>37</v>
      </c>
      <c r="AX262" s="13" t="s">
        <v>75</v>
      </c>
      <c r="AY262" s="234" t="s">
        <v>124</v>
      </c>
    </row>
    <row r="263" s="14" customFormat="1">
      <c r="A263" s="14"/>
      <c r="B263" s="235"/>
      <c r="C263" s="236"/>
      <c r="D263" s="226" t="s">
        <v>135</v>
      </c>
      <c r="E263" s="237" t="s">
        <v>19</v>
      </c>
      <c r="F263" s="238" t="s">
        <v>402</v>
      </c>
      <c r="G263" s="236"/>
      <c r="H263" s="239">
        <v>2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135</v>
      </c>
      <c r="AU263" s="245" t="s">
        <v>85</v>
      </c>
      <c r="AV263" s="14" t="s">
        <v>85</v>
      </c>
      <c r="AW263" s="14" t="s">
        <v>37</v>
      </c>
      <c r="AX263" s="14" t="s">
        <v>83</v>
      </c>
      <c r="AY263" s="245" t="s">
        <v>124</v>
      </c>
    </row>
    <row r="264" s="2" customFormat="1" ht="16.5" customHeight="1">
      <c r="A264" s="40"/>
      <c r="B264" s="41"/>
      <c r="C264" s="206" t="s">
        <v>403</v>
      </c>
      <c r="D264" s="206" t="s">
        <v>126</v>
      </c>
      <c r="E264" s="207" t="s">
        <v>404</v>
      </c>
      <c r="F264" s="208" t="s">
        <v>405</v>
      </c>
      <c r="G264" s="209" t="s">
        <v>264</v>
      </c>
      <c r="H264" s="210">
        <v>2</v>
      </c>
      <c r="I264" s="211"/>
      <c r="J264" s="212">
        <f>ROUND(I264*H264,2)</f>
        <v>0</v>
      </c>
      <c r="K264" s="208" t="s">
        <v>130</v>
      </c>
      <c r="L264" s="46"/>
      <c r="M264" s="213" t="s">
        <v>19</v>
      </c>
      <c r="N264" s="214" t="s">
        <v>46</v>
      </c>
      <c r="O264" s="86"/>
      <c r="P264" s="215">
        <f>O264*H264</f>
        <v>0</v>
      </c>
      <c r="Q264" s="215">
        <v>0.109405</v>
      </c>
      <c r="R264" s="215">
        <f>Q264*H264</f>
        <v>0.21881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131</v>
      </c>
      <c r="AT264" s="217" t="s">
        <v>126</v>
      </c>
      <c r="AU264" s="217" t="s">
        <v>85</v>
      </c>
      <c r="AY264" s="19" t="s">
        <v>124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83</v>
      </c>
      <c r="BK264" s="218">
        <f>ROUND(I264*H264,2)</f>
        <v>0</v>
      </c>
      <c r="BL264" s="19" t="s">
        <v>131</v>
      </c>
      <c r="BM264" s="217" t="s">
        <v>406</v>
      </c>
    </row>
    <row r="265" s="2" customFormat="1">
      <c r="A265" s="40"/>
      <c r="B265" s="41"/>
      <c r="C265" s="42"/>
      <c r="D265" s="219" t="s">
        <v>133</v>
      </c>
      <c r="E265" s="42"/>
      <c r="F265" s="220" t="s">
        <v>407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133</v>
      </c>
      <c r="AU265" s="19" t="s">
        <v>85</v>
      </c>
    </row>
    <row r="266" s="14" customFormat="1">
      <c r="A266" s="14"/>
      <c r="B266" s="235"/>
      <c r="C266" s="236"/>
      <c r="D266" s="226" t="s">
        <v>135</v>
      </c>
      <c r="E266" s="237" t="s">
        <v>19</v>
      </c>
      <c r="F266" s="238" t="s">
        <v>408</v>
      </c>
      <c r="G266" s="236"/>
      <c r="H266" s="239">
        <v>2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135</v>
      </c>
      <c r="AU266" s="245" t="s">
        <v>85</v>
      </c>
      <c r="AV266" s="14" t="s">
        <v>85</v>
      </c>
      <c r="AW266" s="14" t="s">
        <v>37</v>
      </c>
      <c r="AX266" s="14" t="s">
        <v>83</v>
      </c>
      <c r="AY266" s="245" t="s">
        <v>124</v>
      </c>
    </row>
    <row r="267" s="2" customFormat="1" ht="16.5" customHeight="1">
      <c r="A267" s="40"/>
      <c r="B267" s="41"/>
      <c r="C267" s="206" t="s">
        <v>409</v>
      </c>
      <c r="D267" s="206" t="s">
        <v>126</v>
      </c>
      <c r="E267" s="207" t="s">
        <v>410</v>
      </c>
      <c r="F267" s="208" t="s">
        <v>411</v>
      </c>
      <c r="G267" s="209" t="s">
        <v>164</v>
      </c>
      <c r="H267" s="210">
        <v>43</v>
      </c>
      <c r="I267" s="211"/>
      <c r="J267" s="212">
        <f>ROUND(I267*H267,2)</f>
        <v>0</v>
      </c>
      <c r="K267" s="208" t="s">
        <v>130</v>
      </c>
      <c r="L267" s="46"/>
      <c r="M267" s="213" t="s">
        <v>19</v>
      </c>
      <c r="N267" s="214" t="s">
        <v>46</v>
      </c>
      <c r="O267" s="86"/>
      <c r="P267" s="215">
        <f>O267*H267</f>
        <v>0</v>
      </c>
      <c r="Q267" s="215">
        <v>0.00026400000000000002</v>
      </c>
      <c r="R267" s="215">
        <f>Q267*H267</f>
        <v>0.011352000000000001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131</v>
      </c>
      <c r="AT267" s="217" t="s">
        <v>126</v>
      </c>
      <c r="AU267" s="217" t="s">
        <v>85</v>
      </c>
      <c r="AY267" s="19" t="s">
        <v>124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83</v>
      </c>
      <c r="BK267" s="218">
        <f>ROUND(I267*H267,2)</f>
        <v>0</v>
      </c>
      <c r="BL267" s="19" t="s">
        <v>131</v>
      </c>
      <c r="BM267" s="217" t="s">
        <v>412</v>
      </c>
    </row>
    <row r="268" s="2" customFormat="1">
      <c r="A268" s="40"/>
      <c r="B268" s="41"/>
      <c r="C268" s="42"/>
      <c r="D268" s="219" t="s">
        <v>133</v>
      </c>
      <c r="E268" s="42"/>
      <c r="F268" s="220" t="s">
        <v>413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133</v>
      </c>
      <c r="AU268" s="19" t="s">
        <v>85</v>
      </c>
    </row>
    <row r="269" s="14" customFormat="1">
      <c r="A269" s="14"/>
      <c r="B269" s="235"/>
      <c r="C269" s="236"/>
      <c r="D269" s="226" t="s">
        <v>135</v>
      </c>
      <c r="E269" s="237" t="s">
        <v>19</v>
      </c>
      <c r="F269" s="238" t="s">
        <v>414</v>
      </c>
      <c r="G269" s="236"/>
      <c r="H269" s="239">
        <v>43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135</v>
      </c>
      <c r="AU269" s="245" t="s">
        <v>85</v>
      </c>
      <c r="AV269" s="14" t="s">
        <v>85</v>
      </c>
      <c r="AW269" s="14" t="s">
        <v>37</v>
      </c>
      <c r="AX269" s="14" t="s">
        <v>83</v>
      </c>
      <c r="AY269" s="245" t="s">
        <v>124</v>
      </c>
    </row>
    <row r="270" s="2" customFormat="1" ht="24.15" customHeight="1">
      <c r="A270" s="40"/>
      <c r="B270" s="41"/>
      <c r="C270" s="206" t="s">
        <v>415</v>
      </c>
      <c r="D270" s="206" t="s">
        <v>126</v>
      </c>
      <c r="E270" s="207" t="s">
        <v>416</v>
      </c>
      <c r="F270" s="208" t="s">
        <v>417</v>
      </c>
      <c r="G270" s="209" t="s">
        <v>164</v>
      </c>
      <c r="H270" s="210">
        <v>43</v>
      </c>
      <c r="I270" s="211"/>
      <c r="J270" s="212">
        <f>ROUND(I270*H270,2)</f>
        <v>0</v>
      </c>
      <c r="K270" s="208" t="s">
        <v>130</v>
      </c>
      <c r="L270" s="46"/>
      <c r="M270" s="213" t="s">
        <v>19</v>
      </c>
      <c r="N270" s="214" t="s">
        <v>46</v>
      </c>
      <c r="O270" s="86"/>
      <c r="P270" s="215">
        <f>O270*H270</f>
        <v>0</v>
      </c>
      <c r="Q270" s="215">
        <v>4.8799999999999999E-06</v>
      </c>
      <c r="R270" s="215">
        <f>Q270*H270</f>
        <v>0.00020983999999999998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131</v>
      </c>
      <c r="AT270" s="217" t="s">
        <v>126</v>
      </c>
      <c r="AU270" s="217" t="s">
        <v>85</v>
      </c>
      <c r="AY270" s="19" t="s">
        <v>124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83</v>
      </c>
      <c r="BK270" s="218">
        <f>ROUND(I270*H270,2)</f>
        <v>0</v>
      </c>
      <c r="BL270" s="19" t="s">
        <v>131</v>
      </c>
      <c r="BM270" s="217" t="s">
        <v>418</v>
      </c>
    </row>
    <row r="271" s="2" customFormat="1">
      <c r="A271" s="40"/>
      <c r="B271" s="41"/>
      <c r="C271" s="42"/>
      <c r="D271" s="219" t="s">
        <v>133</v>
      </c>
      <c r="E271" s="42"/>
      <c r="F271" s="220" t="s">
        <v>419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133</v>
      </c>
      <c r="AU271" s="19" t="s">
        <v>85</v>
      </c>
    </row>
    <row r="272" s="2" customFormat="1" ht="33" customHeight="1">
      <c r="A272" s="40"/>
      <c r="B272" s="41"/>
      <c r="C272" s="206" t="s">
        <v>420</v>
      </c>
      <c r="D272" s="206" t="s">
        <v>126</v>
      </c>
      <c r="E272" s="207" t="s">
        <v>421</v>
      </c>
      <c r="F272" s="208" t="s">
        <v>422</v>
      </c>
      <c r="G272" s="209" t="s">
        <v>164</v>
      </c>
      <c r="H272" s="210">
        <v>58</v>
      </c>
      <c r="I272" s="211"/>
      <c r="J272" s="212">
        <f>ROUND(I272*H272,2)</f>
        <v>0</v>
      </c>
      <c r="K272" s="208" t="s">
        <v>130</v>
      </c>
      <c r="L272" s="46"/>
      <c r="M272" s="213" t="s">
        <v>19</v>
      </c>
      <c r="N272" s="214" t="s">
        <v>46</v>
      </c>
      <c r="O272" s="86"/>
      <c r="P272" s="215">
        <f>O272*H272</f>
        <v>0</v>
      </c>
      <c r="Q272" s="215">
        <v>0.120948</v>
      </c>
      <c r="R272" s="215">
        <f>Q272*H272</f>
        <v>7.0149840000000001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131</v>
      </c>
      <c r="AT272" s="217" t="s">
        <v>126</v>
      </c>
      <c r="AU272" s="217" t="s">
        <v>85</v>
      </c>
      <c r="AY272" s="19" t="s">
        <v>124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83</v>
      </c>
      <c r="BK272" s="218">
        <f>ROUND(I272*H272,2)</f>
        <v>0</v>
      </c>
      <c r="BL272" s="19" t="s">
        <v>131</v>
      </c>
      <c r="BM272" s="217" t="s">
        <v>423</v>
      </c>
    </row>
    <row r="273" s="2" customFormat="1">
      <c r="A273" s="40"/>
      <c r="B273" s="41"/>
      <c r="C273" s="42"/>
      <c r="D273" s="219" t="s">
        <v>133</v>
      </c>
      <c r="E273" s="42"/>
      <c r="F273" s="220" t="s">
        <v>424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133</v>
      </c>
      <c r="AU273" s="19" t="s">
        <v>85</v>
      </c>
    </row>
    <row r="274" s="13" customFormat="1">
      <c r="A274" s="13"/>
      <c r="B274" s="224"/>
      <c r="C274" s="225"/>
      <c r="D274" s="226" t="s">
        <v>135</v>
      </c>
      <c r="E274" s="227" t="s">
        <v>19</v>
      </c>
      <c r="F274" s="228" t="s">
        <v>142</v>
      </c>
      <c r="G274" s="225"/>
      <c r="H274" s="227" t="s">
        <v>19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135</v>
      </c>
      <c r="AU274" s="234" t="s">
        <v>85</v>
      </c>
      <c r="AV274" s="13" t="s">
        <v>83</v>
      </c>
      <c r="AW274" s="13" t="s">
        <v>37</v>
      </c>
      <c r="AX274" s="13" t="s">
        <v>75</v>
      </c>
      <c r="AY274" s="234" t="s">
        <v>124</v>
      </c>
    </row>
    <row r="275" s="14" customFormat="1">
      <c r="A275" s="14"/>
      <c r="B275" s="235"/>
      <c r="C275" s="236"/>
      <c r="D275" s="226" t="s">
        <v>135</v>
      </c>
      <c r="E275" s="237" t="s">
        <v>19</v>
      </c>
      <c r="F275" s="238" t="s">
        <v>425</v>
      </c>
      <c r="G275" s="236"/>
      <c r="H275" s="239">
        <v>48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135</v>
      </c>
      <c r="AU275" s="245" t="s">
        <v>85</v>
      </c>
      <c r="AV275" s="14" t="s">
        <v>85</v>
      </c>
      <c r="AW275" s="14" t="s">
        <v>37</v>
      </c>
      <c r="AX275" s="14" t="s">
        <v>75</v>
      </c>
      <c r="AY275" s="245" t="s">
        <v>124</v>
      </c>
    </row>
    <row r="276" s="14" customFormat="1">
      <c r="A276" s="14"/>
      <c r="B276" s="235"/>
      <c r="C276" s="236"/>
      <c r="D276" s="226" t="s">
        <v>135</v>
      </c>
      <c r="E276" s="237" t="s">
        <v>19</v>
      </c>
      <c r="F276" s="238" t="s">
        <v>426</v>
      </c>
      <c r="G276" s="236"/>
      <c r="H276" s="239">
        <v>6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135</v>
      </c>
      <c r="AU276" s="245" t="s">
        <v>85</v>
      </c>
      <c r="AV276" s="14" t="s">
        <v>85</v>
      </c>
      <c r="AW276" s="14" t="s">
        <v>37</v>
      </c>
      <c r="AX276" s="14" t="s">
        <v>75</v>
      </c>
      <c r="AY276" s="245" t="s">
        <v>124</v>
      </c>
    </row>
    <row r="277" s="14" customFormat="1">
      <c r="A277" s="14"/>
      <c r="B277" s="235"/>
      <c r="C277" s="236"/>
      <c r="D277" s="226" t="s">
        <v>135</v>
      </c>
      <c r="E277" s="237" t="s">
        <v>19</v>
      </c>
      <c r="F277" s="238" t="s">
        <v>427</v>
      </c>
      <c r="G277" s="236"/>
      <c r="H277" s="239">
        <v>4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135</v>
      </c>
      <c r="AU277" s="245" t="s">
        <v>85</v>
      </c>
      <c r="AV277" s="14" t="s">
        <v>85</v>
      </c>
      <c r="AW277" s="14" t="s">
        <v>37</v>
      </c>
      <c r="AX277" s="14" t="s">
        <v>75</v>
      </c>
      <c r="AY277" s="245" t="s">
        <v>124</v>
      </c>
    </row>
    <row r="278" s="16" customFormat="1">
      <c r="A278" s="16"/>
      <c r="B278" s="257"/>
      <c r="C278" s="258"/>
      <c r="D278" s="226" t="s">
        <v>135</v>
      </c>
      <c r="E278" s="259" t="s">
        <v>19</v>
      </c>
      <c r="F278" s="260" t="s">
        <v>178</v>
      </c>
      <c r="G278" s="258"/>
      <c r="H278" s="261">
        <v>58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67" t="s">
        <v>135</v>
      </c>
      <c r="AU278" s="267" t="s">
        <v>85</v>
      </c>
      <c r="AV278" s="16" t="s">
        <v>131</v>
      </c>
      <c r="AW278" s="16" t="s">
        <v>37</v>
      </c>
      <c r="AX278" s="16" t="s">
        <v>83</v>
      </c>
      <c r="AY278" s="267" t="s">
        <v>124</v>
      </c>
    </row>
    <row r="279" s="2" customFormat="1" ht="16.5" customHeight="1">
      <c r="A279" s="40"/>
      <c r="B279" s="41"/>
      <c r="C279" s="268" t="s">
        <v>428</v>
      </c>
      <c r="D279" s="268" t="s">
        <v>224</v>
      </c>
      <c r="E279" s="269" t="s">
        <v>429</v>
      </c>
      <c r="F279" s="270" t="s">
        <v>430</v>
      </c>
      <c r="G279" s="271" t="s">
        <v>164</v>
      </c>
      <c r="H279" s="272">
        <v>48.960000000000001</v>
      </c>
      <c r="I279" s="273"/>
      <c r="J279" s="274">
        <f>ROUND(I279*H279,2)</f>
        <v>0</v>
      </c>
      <c r="K279" s="270" t="s">
        <v>130</v>
      </c>
      <c r="L279" s="275"/>
      <c r="M279" s="276" t="s">
        <v>19</v>
      </c>
      <c r="N279" s="277" t="s">
        <v>46</v>
      </c>
      <c r="O279" s="86"/>
      <c r="P279" s="215">
        <f>O279*H279</f>
        <v>0</v>
      </c>
      <c r="Q279" s="215">
        <v>0.080000000000000002</v>
      </c>
      <c r="R279" s="215">
        <f>Q279*H279</f>
        <v>3.9168000000000003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179</v>
      </c>
      <c r="AT279" s="217" t="s">
        <v>224</v>
      </c>
      <c r="AU279" s="217" t="s">
        <v>85</v>
      </c>
      <c r="AY279" s="19" t="s">
        <v>124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83</v>
      </c>
      <c r="BK279" s="218">
        <f>ROUND(I279*H279,2)</f>
        <v>0</v>
      </c>
      <c r="BL279" s="19" t="s">
        <v>131</v>
      </c>
      <c r="BM279" s="217" t="s">
        <v>431</v>
      </c>
    </row>
    <row r="280" s="13" customFormat="1">
      <c r="A280" s="13"/>
      <c r="B280" s="224"/>
      <c r="C280" s="225"/>
      <c r="D280" s="226" t="s">
        <v>135</v>
      </c>
      <c r="E280" s="227" t="s">
        <v>19</v>
      </c>
      <c r="F280" s="228" t="s">
        <v>142</v>
      </c>
      <c r="G280" s="225"/>
      <c r="H280" s="227" t="s">
        <v>19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135</v>
      </c>
      <c r="AU280" s="234" t="s">
        <v>85</v>
      </c>
      <c r="AV280" s="13" t="s">
        <v>83</v>
      </c>
      <c r="AW280" s="13" t="s">
        <v>37</v>
      </c>
      <c r="AX280" s="13" t="s">
        <v>75</v>
      </c>
      <c r="AY280" s="234" t="s">
        <v>124</v>
      </c>
    </row>
    <row r="281" s="14" customFormat="1">
      <c r="A281" s="14"/>
      <c r="B281" s="235"/>
      <c r="C281" s="236"/>
      <c r="D281" s="226" t="s">
        <v>135</v>
      </c>
      <c r="E281" s="237" t="s">
        <v>19</v>
      </c>
      <c r="F281" s="238" t="s">
        <v>425</v>
      </c>
      <c r="G281" s="236"/>
      <c r="H281" s="239">
        <v>48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135</v>
      </c>
      <c r="AU281" s="245" t="s">
        <v>85</v>
      </c>
      <c r="AV281" s="14" t="s">
        <v>85</v>
      </c>
      <c r="AW281" s="14" t="s">
        <v>37</v>
      </c>
      <c r="AX281" s="14" t="s">
        <v>75</v>
      </c>
      <c r="AY281" s="245" t="s">
        <v>124</v>
      </c>
    </row>
    <row r="282" s="15" customFormat="1">
      <c r="A282" s="15"/>
      <c r="B282" s="246"/>
      <c r="C282" s="247"/>
      <c r="D282" s="226" t="s">
        <v>135</v>
      </c>
      <c r="E282" s="248" t="s">
        <v>19</v>
      </c>
      <c r="F282" s="249" t="s">
        <v>175</v>
      </c>
      <c r="G282" s="247"/>
      <c r="H282" s="250">
        <v>48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6" t="s">
        <v>135</v>
      </c>
      <c r="AU282" s="256" t="s">
        <v>85</v>
      </c>
      <c r="AV282" s="15" t="s">
        <v>144</v>
      </c>
      <c r="AW282" s="15" t="s">
        <v>37</v>
      </c>
      <c r="AX282" s="15" t="s">
        <v>75</v>
      </c>
      <c r="AY282" s="256" t="s">
        <v>124</v>
      </c>
    </row>
    <row r="283" s="14" customFormat="1">
      <c r="A283" s="14"/>
      <c r="B283" s="235"/>
      <c r="C283" s="236"/>
      <c r="D283" s="226" t="s">
        <v>135</v>
      </c>
      <c r="E283" s="237" t="s">
        <v>19</v>
      </c>
      <c r="F283" s="238" t="s">
        <v>432</v>
      </c>
      <c r="G283" s="236"/>
      <c r="H283" s="239">
        <v>48.960000000000001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135</v>
      </c>
      <c r="AU283" s="245" t="s">
        <v>85</v>
      </c>
      <c r="AV283" s="14" t="s">
        <v>85</v>
      </c>
      <c r="AW283" s="14" t="s">
        <v>37</v>
      </c>
      <c r="AX283" s="14" t="s">
        <v>83</v>
      </c>
      <c r="AY283" s="245" t="s">
        <v>124</v>
      </c>
    </row>
    <row r="284" s="2" customFormat="1" ht="16.5" customHeight="1">
      <c r="A284" s="40"/>
      <c r="B284" s="41"/>
      <c r="C284" s="268" t="s">
        <v>433</v>
      </c>
      <c r="D284" s="268" t="s">
        <v>224</v>
      </c>
      <c r="E284" s="269" t="s">
        <v>434</v>
      </c>
      <c r="F284" s="270" t="s">
        <v>435</v>
      </c>
      <c r="G284" s="271" t="s">
        <v>164</v>
      </c>
      <c r="H284" s="272">
        <v>6.5999999999999996</v>
      </c>
      <c r="I284" s="273"/>
      <c r="J284" s="274">
        <f>ROUND(I284*H284,2)</f>
        <v>0</v>
      </c>
      <c r="K284" s="270" t="s">
        <v>130</v>
      </c>
      <c r="L284" s="275"/>
      <c r="M284" s="276" t="s">
        <v>19</v>
      </c>
      <c r="N284" s="277" t="s">
        <v>46</v>
      </c>
      <c r="O284" s="86"/>
      <c r="P284" s="215">
        <f>O284*H284</f>
        <v>0</v>
      </c>
      <c r="Q284" s="215">
        <v>0.055</v>
      </c>
      <c r="R284" s="215">
        <f>Q284*H284</f>
        <v>0.36299999999999999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179</v>
      </c>
      <c r="AT284" s="217" t="s">
        <v>224</v>
      </c>
      <c r="AU284" s="217" t="s">
        <v>85</v>
      </c>
      <c r="AY284" s="19" t="s">
        <v>124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83</v>
      </c>
      <c r="BK284" s="218">
        <f>ROUND(I284*H284,2)</f>
        <v>0</v>
      </c>
      <c r="BL284" s="19" t="s">
        <v>131</v>
      </c>
      <c r="BM284" s="217" t="s">
        <v>436</v>
      </c>
    </row>
    <row r="285" s="13" customFormat="1">
      <c r="A285" s="13"/>
      <c r="B285" s="224"/>
      <c r="C285" s="225"/>
      <c r="D285" s="226" t="s">
        <v>135</v>
      </c>
      <c r="E285" s="227" t="s">
        <v>19</v>
      </c>
      <c r="F285" s="228" t="s">
        <v>142</v>
      </c>
      <c r="G285" s="225"/>
      <c r="H285" s="227" t="s">
        <v>19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135</v>
      </c>
      <c r="AU285" s="234" t="s">
        <v>85</v>
      </c>
      <c r="AV285" s="13" t="s">
        <v>83</v>
      </c>
      <c r="AW285" s="13" t="s">
        <v>37</v>
      </c>
      <c r="AX285" s="13" t="s">
        <v>75</v>
      </c>
      <c r="AY285" s="234" t="s">
        <v>124</v>
      </c>
    </row>
    <row r="286" s="14" customFormat="1">
      <c r="A286" s="14"/>
      <c r="B286" s="235"/>
      <c r="C286" s="236"/>
      <c r="D286" s="226" t="s">
        <v>135</v>
      </c>
      <c r="E286" s="237" t="s">
        <v>19</v>
      </c>
      <c r="F286" s="238" t="s">
        <v>426</v>
      </c>
      <c r="G286" s="236"/>
      <c r="H286" s="239">
        <v>6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135</v>
      </c>
      <c r="AU286" s="245" t="s">
        <v>85</v>
      </c>
      <c r="AV286" s="14" t="s">
        <v>85</v>
      </c>
      <c r="AW286" s="14" t="s">
        <v>37</v>
      </c>
      <c r="AX286" s="14" t="s">
        <v>75</v>
      </c>
      <c r="AY286" s="245" t="s">
        <v>124</v>
      </c>
    </row>
    <row r="287" s="15" customFormat="1">
      <c r="A287" s="15"/>
      <c r="B287" s="246"/>
      <c r="C287" s="247"/>
      <c r="D287" s="226" t="s">
        <v>135</v>
      </c>
      <c r="E287" s="248" t="s">
        <v>19</v>
      </c>
      <c r="F287" s="249" t="s">
        <v>175</v>
      </c>
      <c r="G287" s="247"/>
      <c r="H287" s="250">
        <v>6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135</v>
      </c>
      <c r="AU287" s="256" t="s">
        <v>85</v>
      </c>
      <c r="AV287" s="15" t="s">
        <v>144</v>
      </c>
      <c r="AW287" s="15" t="s">
        <v>37</v>
      </c>
      <c r="AX287" s="15" t="s">
        <v>75</v>
      </c>
      <c r="AY287" s="256" t="s">
        <v>124</v>
      </c>
    </row>
    <row r="288" s="14" customFormat="1">
      <c r="A288" s="14"/>
      <c r="B288" s="235"/>
      <c r="C288" s="236"/>
      <c r="D288" s="226" t="s">
        <v>135</v>
      </c>
      <c r="E288" s="237" t="s">
        <v>19</v>
      </c>
      <c r="F288" s="238" t="s">
        <v>437</v>
      </c>
      <c r="G288" s="236"/>
      <c r="H288" s="239">
        <v>6.5999999999999996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135</v>
      </c>
      <c r="AU288" s="245" t="s">
        <v>85</v>
      </c>
      <c r="AV288" s="14" t="s">
        <v>85</v>
      </c>
      <c r="AW288" s="14" t="s">
        <v>37</v>
      </c>
      <c r="AX288" s="14" t="s">
        <v>83</v>
      </c>
      <c r="AY288" s="245" t="s">
        <v>124</v>
      </c>
    </row>
    <row r="289" s="2" customFormat="1" ht="16.5" customHeight="1">
      <c r="A289" s="40"/>
      <c r="B289" s="41"/>
      <c r="C289" s="268" t="s">
        <v>438</v>
      </c>
      <c r="D289" s="268" t="s">
        <v>224</v>
      </c>
      <c r="E289" s="269" t="s">
        <v>439</v>
      </c>
      <c r="F289" s="270" t="s">
        <v>440</v>
      </c>
      <c r="G289" s="271" t="s">
        <v>164</v>
      </c>
      <c r="H289" s="272">
        <v>4</v>
      </c>
      <c r="I289" s="273"/>
      <c r="J289" s="274">
        <f>ROUND(I289*H289,2)</f>
        <v>0</v>
      </c>
      <c r="K289" s="270" t="s">
        <v>130</v>
      </c>
      <c r="L289" s="275"/>
      <c r="M289" s="276" t="s">
        <v>19</v>
      </c>
      <c r="N289" s="277" t="s">
        <v>46</v>
      </c>
      <c r="O289" s="86"/>
      <c r="P289" s="215">
        <f>O289*H289</f>
        <v>0</v>
      </c>
      <c r="Q289" s="215">
        <v>0.065670000000000006</v>
      </c>
      <c r="R289" s="215">
        <f>Q289*H289</f>
        <v>0.26268000000000002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179</v>
      </c>
      <c r="AT289" s="217" t="s">
        <v>224</v>
      </c>
      <c r="AU289" s="217" t="s">
        <v>85</v>
      </c>
      <c r="AY289" s="19" t="s">
        <v>124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83</v>
      </c>
      <c r="BK289" s="218">
        <f>ROUND(I289*H289,2)</f>
        <v>0</v>
      </c>
      <c r="BL289" s="19" t="s">
        <v>131</v>
      </c>
      <c r="BM289" s="217" t="s">
        <v>441</v>
      </c>
    </row>
    <row r="290" s="13" customFormat="1">
      <c r="A290" s="13"/>
      <c r="B290" s="224"/>
      <c r="C290" s="225"/>
      <c r="D290" s="226" t="s">
        <v>135</v>
      </c>
      <c r="E290" s="227" t="s">
        <v>19</v>
      </c>
      <c r="F290" s="228" t="s">
        <v>142</v>
      </c>
      <c r="G290" s="225"/>
      <c r="H290" s="227" t="s">
        <v>19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135</v>
      </c>
      <c r="AU290" s="234" t="s">
        <v>85</v>
      </c>
      <c r="AV290" s="13" t="s">
        <v>83</v>
      </c>
      <c r="AW290" s="13" t="s">
        <v>37</v>
      </c>
      <c r="AX290" s="13" t="s">
        <v>75</v>
      </c>
      <c r="AY290" s="234" t="s">
        <v>124</v>
      </c>
    </row>
    <row r="291" s="14" customFormat="1">
      <c r="A291" s="14"/>
      <c r="B291" s="235"/>
      <c r="C291" s="236"/>
      <c r="D291" s="226" t="s">
        <v>135</v>
      </c>
      <c r="E291" s="237" t="s">
        <v>19</v>
      </c>
      <c r="F291" s="238" t="s">
        <v>427</v>
      </c>
      <c r="G291" s="236"/>
      <c r="H291" s="239">
        <v>4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135</v>
      </c>
      <c r="AU291" s="245" t="s">
        <v>85</v>
      </c>
      <c r="AV291" s="14" t="s">
        <v>85</v>
      </c>
      <c r="AW291" s="14" t="s">
        <v>37</v>
      </c>
      <c r="AX291" s="14" t="s">
        <v>83</v>
      </c>
      <c r="AY291" s="245" t="s">
        <v>124</v>
      </c>
    </row>
    <row r="292" s="2" customFormat="1" ht="24.15" customHeight="1">
      <c r="A292" s="40"/>
      <c r="B292" s="41"/>
      <c r="C292" s="206" t="s">
        <v>442</v>
      </c>
      <c r="D292" s="206" t="s">
        <v>126</v>
      </c>
      <c r="E292" s="207" t="s">
        <v>443</v>
      </c>
      <c r="F292" s="208" t="s">
        <v>444</v>
      </c>
      <c r="G292" s="209" t="s">
        <v>164</v>
      </c>
      <c r="H292" s="210">
        <v>22</v>
      </c>
      <c r="I292" s="211"/>
      <c r="J292" s="212">
        <f>ROUND(I292*H292,2)</f>
        <v>0</v>
      </c>
      <c r="K292" s="208" t="s">
        <v>130</v>
      </c>
      <c r="L292" s="46"/>
      <c r="M292" s="213" t="s">
        <v>19</v>
      </c>
      <c r="N292" s="214" t="s">
        <v>46</v>
      </c>
      <c r="O292" s="86"/>
      <c r="P292" s="215">
        <f>O292*H292</f>
        <v>0</v>
      </c>
      <c r="Q292" s="215">
        <v>0.12949959999999999</v>
      </c>
      <c r="R292" s="215">
        <f>Q292*H292</f>
        <v>2.8489911999999999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131</v>
      </c>
      <c r="AT292" s="217" t="s">
        <v>126</v>
      </c>
      <c r="AU292" s="217" t="s">
        <v>85</v>
      </c>
      <c r="AY292" s="19" t="s">
        <v>124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83</v>
      </c>
      <c r="BK292" s="218">
        <f>ROUND(I292*H292,2)</f>
        <v>0</v>
      </c>
      <c r="BL292" s="19" t="s">
        <v>131</v>
      </c>
      <c r="BM292" s="217" t="s">
        <v>445</v>
      </c>
    </row>
    <row r="293" s="2" customFormat="1">
      <c r="A293" s="40"/>
      <c r="B293" s="41"/>
      <c r="C293" s="42"/>
      <c r="D293" s="219" t="s">
        <v>133</v>
      </c>
      <c r="E293" s="42"/>
      <c r="F293" s="220" t="s">
        <v>446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133</v>
      </c>
      <c r="AU293" s="19" t="s">
        <v>85</v>
      </c>
    </row>
    <row r="294" s="13" customFormat="1">
      <c r="A294" s="13"/>
      <c r="B294" s="224"/>
      <c r="C294" s="225"/>
      <c r="D294" s="226" t="s">
        <v>135</v>
      </c>
      <c r="E294" s="227" t="s">
        <v>19</v>
      </c>
      <c r="F294" s="228" t="s">
        <v>142</v>
      </c>
      <c r="G294" s="225"/>
      <c r="H294" s="227" t="s">
        <v>19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135</v>
      </c>
      <c r="AU294" s="234" t="s">
        <v>85</v>
      </c>
      <c r="AV294" s="13" t="s">
        <v>83</v>
      </c>
      <c r="AW294" s="13" t="s">
        <v>37</v>
      </c>
      <c r="AX294" s="13" t="s">
        <v>75</v>
      </c>
      <c r="AY294" s="234" t="s">
        <v>124</v>
      </c>
    </row>
    <row r="295" s="14" customFormat="1">
      <c r="A295" s="14"/>
      <c r="B295" s="235"/>
      <c r="C295" s="236"/>
      <c r="D295" s="226" t="s">
        <v>135</v>
      </c>
      <c r="E295" s="237" t="s">
        <v>19</v>
      </c>
      <c r="F295" s="238" t="s">
        <v>447</v>
      </c>
      <c r="G295" s="236"/>
      <c r="H295" s="239">
        <v>22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135</v>
      </c>
      <c r="AU295" s="245" t="s">
        <v>85</v>
      </c>
      <c r="AV295" s="14" t="s">
        <v>85</v>
      </c>
      <c r="AW295" s="14" t="s">
        <v>37</v>
      </c>
      <c r="AX295" s="14" t="s">
        <v>83</v>
      </c>
      <c r="AY295" s="245" t="s">
        <v>124</v>
      </c>
    </row>
    <row r="296" s="2" customFormat="1" ht="16.5" customHeight="1">
      <c r="A296" s="40"/>
      <c r="B296" s="41"/>
      <c r="C296" s="268" t="s">
        <v>448</v>
      </c>
      <c r="D296" s="268" t="s">
        <v>224</v>
      </c>
      <c r="E296" s="269" t="s">
        <v>449</v>
      </c>
      <c r="F296" s="270" t="s">
        <v>450</v>
      </c>
      <c r="G296" s="271" t="s">
        <v>164</v>
      </c>
      <c r="H296" s="272">
        <v>22.440000000000001</v>
      </c>
      <c r="I296" s="273"/>
      <c r="J296" s="274">
        <f>ROUND(I296*H296,2)</f>
        <v>0</v>
      </c>
      <c r="K296" s="270" t="s">
        <v>130</v>
      </c>
      <c r="L296" s="275"/>
      <c r="M296" s="276" t="s">
        <v>19</v>
      </c>
      <c r="N296" s="277" t="s">
        <v>46</v>
      </c>
      <c r="O296" s="86"/>
      <c r="P296" s="215">
        <f>O296*H296</f>
        <v>0</v>
      </c>
      <c r="Q296" s="215">
        <v>0.044999999999999998</v>
      </c>
      <c r="R296" s="215">
        <f>Q296*H296</f>
        <v>1.0098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179</v>
      </c>
      <c r="AT296" s="217" t="s">
        <v>224</v>
      </c>
      <c r="AU296" s="217" t="s">
        <v>85</v>
      </c>
      <c r="AY296" s="19" t="s">
        <v>124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83</v>
      </c>
      <c r="BK296" s="218">
        <f>ROUND(I296*H296,2)</f>
        <v>0</v>
      </c>
      <c r="BL296" s="19" t="s">
        <v>131</v>
      </c>
      <c r="BM296" s="217" t="s">
        <v>451</v>
      </c>
    </row>
    <row r="297" s="13" customFormat="1">
      <c r="A297" s="13"/>
      <c r="B297" s="224"/>
      <c r="C297" s="225"/>
      <c r="D297" s="226" t="s">
        <v>135</v>
      </c>
      <c r="E297" s="227" t="s">
        <v>19</v>
      </c>
      <c r="F297" s="228" t="s">
        <v>142</v>
      </c>
      <c r="G297" s="225"/>
      <c r="H297" s="227" t="s">
        <v>19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135</v>
      </c>
      <c r="AU297" s="234" t="s">
        <v>85</v>
      </c>
      <c r="AV297" s="13" t="s">
        <v>83</v>
      </c>
      <c r="AW297" s="13" t="s">
        <v>37</v>
      </c>
      <c r="AX297" s="13" t="s">
        <v>75</v>
      </c>
      <c r="AY297" s="234" t="s">
        <v>124</v>
      </c>
    </row>
    <row r="298" s="14" customFormat="1">
      <c r="A298" s="14"/>
      <c r="B298" s="235"/>
      <c r="C298" s="236"/>
      <c r="D298" s="226" t="s">
        <v>135</v>
      </c>
      <c r="E298" s="237" t="s">
        <v>19</v>
      </c>
      <c r="F298" s="238" t="s">
        <v>452</v>
      </c>
      <c r="G298" s="236"/>
      <c r="H298" s="239">
        <v>22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135</v>
      </c>
      <c r="AU298" s="245" t="s">
        <v>85</v>
      </c>
      <c r="AV298" s="14" t="s">
        <v>85</v>
      </c>
      <c r="AW298" s="14" t="s">
        <v>37</v>
      </c>
      <c r="AX298" s="14" t="s">
        <v>75</v>
      </c>
      <c r="AY298" s="245" t="s">
        <v>124</v>
      </c>
    </row>
    <row r="299" s="15" customFormat="1">
      <c r="A299" s="15"/>
      <c r="B299" s="246"/>
      <c r="C299" s="247"/>
      <c r="D299" s="226" t="s">
        <v>135</v>
      </c>
      <c r="E299" s="248" t="s">
        <v>19</v>
      </c>
      <c r="F299" s="249" t="s">
        <v>175</v>
      </c>
      <c r="G299" s="247"/>
      <c r="H299" s="250">
        <v>22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6" t="s">
        <v>135</v>
      </c>
      <c r="AU299" s="256" t="s">
        <v>85</v>
      </c>
      <c r="AV299" s="15" t="s">
        <v>144</v>
      </c>
      <c r="AW299" s="15" t="s">
        <v>37</v>
      </c>
      <c r="AX299" s="15" t="s">
        <v>75</v>
      </c>
      <c r="AY299" s="256" t="s">
        <v>124</v>
      </c>
    </row>
    <row r="300" s="14" customFormat="1">
      <c r="A300" s="14"/>
      <c r="B300" s="235"/>
      <c r="C300" s="236"/>
      <c r="D300" s="226" t="s">
        <v>135</v>
      </c>
      <c r="E300" s="237" t="s">
        <v>19</v>
      </c>
      <c r="F300" s="238" t="s">
        <v>453</v>
      </c>
      <c r="G300" s="236"/>
      <c r="H300" s="239">
        <v>22.440000000000001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135</v>
      </c>
      <c r="AU300" s="245" t="s">
        <v>85</v>
      </c>
      <c r="AV300" s="14" t="s">
        <v>85</v>
      </c>
      <c r="AW300" s="14" t="s">
        <v>37</v>
      </c>
      <c r="AX300" s="14" t="s">
        <v>83</v>
      </c>
      <c r="AY300" s="245" t="s">
        <v>124</v>
      </c>
    </row>
    <row r="301" s="2" customFormat="1" ht="16.5" customHeight="1">
      <c r="A301" s="40"/>
      <c r="B301" s="41"/>
      <c r="C301" s="206" t="s">
        <v>454</v>
      </c>
      <c r="D301" s="206" t="s">
        <v>126</v>
      </c>
      <c r="E301" s="207" t="s">
        <v>455</v>
      </c>
      <c r="F301" s="208" t="s">
        <v>456</v>
      </c>
      <c r="G301" s="209" t="s">
        <v>171</v>
      </c>
      <c r="H301" s="210">
        <v>4.048</v>
      </c>
      <c r="I301" s="211"/>
      <c r="J301" s="212">
        <f>ROUND(I301*H301,2)</f>
        <v>0</v>
      </c>
      <c r="K301" s="208" t="s">
        <v>130</v>
      </c>
      <c r="L301" s="46"/>
      <c r="M301" s="213" t="s">
        <v>19</v>
      </c>
      <c r="N301" s="214" t="s">
        <v>46</v>
      </c>
      <c r="O301" s="86"/>
      <c r="P301" s="215">
        <f>O301*H301</f>
        <v>0</v>
      </c>
      <c r="Q301" s="215">
        <v>2.2563399999999998</v>
      </c>
      <c r="R301" s="215">
        <f>Q301*H301</f>
        <v>9.1336643199999994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131</v>
      </c>
      <c r="AT301" s="217" t="s">
        <v>126</v>
      </c>
      <c r="AU301" s="217" t="s">
        <v>85</v>
      </c>
      <c r="AY301" s="19" t="s">
        <v>124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83</v>
      </c>
      <c r="BK301" s="218">
        <f>ROUND(I301*H301,2)</f>
        <v>0</v>
      </c>
      <c r="BL301" s="19" t="s">
        <v>131</v>
      </c>
      <c r="BM301" s="217" t="s">
        <v>457</v>
      </c>
    </row>
    <row r="302" s="2" customFormat="1">
      <c r="A302" s="40"/>
      <c r="B302" s="41"/>
      <c r="C302" s="42"/>
      <c r="D302" s="219" t="s">
        <v>133</v>
      </c>
      <c r="E302" s="42"/>
      <c r="F302" s="220" t="s">
        <v>458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133</v>
      </c>
      <c r="AU302" s="19" t="s">
        <v>85</v>
      </c>
    </row>
    <row r="303" s="13" customFormat="1">
      <c r="A303" s="13"/>
      <c r="B303" s="224"/>
      <c r="C303" s="225"/>
      <c r="D303" s="226" t="s">
        <v>135</v>
      </c>
      <c r="E303" s="227" t="s">
        <v>19</v>
      </c>
      <c r="F303" s="228" t="s">
        <v>459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135</v>
      </c>
      <c r="AU303" s="234" t="s">
        <v>85</v>
      </c>
      <c r="AV303" s="13" t="s">
        <v>83</v>
      </c>
      <c r="AW303" s="13" t="s">
        <v>37</v>
      </c>
      <c r="AX303" s="13" t="s">
        <v>75</v>
      </c>
      <c r="AY303" s="234" t="s">
        <v>124</v>
      </c>
    </row>
    <row r="304" s="14" customFormat="1">
      <c r="A304" s="14"/>
      <c r="B304" s="235"/>
      <c r="C304" s="236"/>
      <c r="D304" s="226" t="s">
        <v>135</v>
      </c>
      <c r="E304" s="237" t="s">
        <v>19</v>
      </c>
      <c r="F304" s="238" t="s">
        <v>460</v>
      </c>
      <c r="G304" s="236"/>
      <c r="H304" s="239">
        <v>1.6799999999999999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135</v>
      </c>
      <c r="AU304" s="245" t="s">
        <v>85</v>
      </c>
      <c r="AV304" s="14" t="s">
        <v>85</v>
      </c>
      <c r="AW304" s="14" t="s">
        <v>37</v>
      </c>
      <c r="AX304" s="14" t="s">
        <v>75</v>
      </c>
      <c r="AY304" s="245" t="s">
        <v>124</v>
      </c>
    </row>
    <row r="305" s="14" customFormat="1">
      <c r="A305" s="14"/>
      <c r="B305" s="235"/>
      <c r="C305" s="236"/>
      <c r="D305" s="226" t="s">
        <v>135</v>
      </c>
      <c r="E305" s="237" t="s">
        <v>19</v>
      </c>
      <c r="F305" s="238" t="s">
        <v>461</v>
      </c>
      <c r="G305" s="236"/>
      <c r="H305" s="239">
        <v>0.61599999999999999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135</v>
      </c>
      <c r="AU305" s="245" t="s">
        <v>85</v>
      </c>
      <c r="AV305" s="14" t="s">
        <v>85</v>
      </c>
      <c r="AW305" s="14" t="s">
        <v>37</v>
      </c>
      <c r="AX305" s="14" t="s">
        <v>75</v>
      </c>
      <c r="AY305" s="245" t="s">
        <v>124</v>
      </c>
    </row>
    <row r="306" s="14" customFormat="1">
      <c r="A306" s="14"/>
      <c r="B306" s="235"/>
      <c r="C306" s="236"/>
      <c r="D306" s="226" t="s">
        <v>135</v>
      </c>
      <c r="E306" s="237" t="s">
        <v>19</v>
      </c>
      <c r="F306" s="238" t="s">
        <v>462</v>
      </c>
      <c r="G306" s="236"/>
      <c r="H306" s="239">
        <v>1.752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135</v>
      </c>
      <c r="AU306" s="245" t="s">
        <v>85</v>
      </c>
      <c r="AV306" s="14" t="s">
        <v>85</v>
      </c>
      <c r="AW306" s="14" t="s">
        <v>37</v>
      </c>
      <c r="AX306" s="14" t="s">
        <v>75</v>
      </c>
      <c r="AY306" s="245" t="s">
        <v>124</v>
      </c>
    </row>
    <row r="307" s="16" customFormat="1">
      <c r="A307" s="16"/>
      <c r="B307" s="257"/>
      <c r="C307" s="258"/>
      <c r="D307" s="226" t="s">
        <v>135</v>
      </c>
      <c r="E307" s="259" t="s">
        <v>19</v>
      </c>
      <c r="F307" s="260" t="s">
        <v>178</v>
      </c>
      <c r="G307" s="258"/>
      <c r="H307" s="261">
        <v>4.048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67" t="s">
        <v>135</v>
      </c>
      <c r="AU307" s="267" t="s">
        <v>85</v>
      </c>
      <c r="AV307" s="16" t="s">
        <v>131</v>
      </c>
      <c r="AW307" s="16" t="s">
        <v>37</v>
      </c>
      <c r="AX307" s="16" t="s">
        <v>83</v>
      </c>
      <c r="AY307" s="267" t="s">
        <v>124</v>
      </c>
    </row>
    <row r="308" s="2" customFormat="1" ht="21.75" customHeight="1">
      <c r="A308" s="40"/>
      <c r="B308" s="41"/>
      <c r="C308" s="206" t="s">
        <v>463</v>
      </c>
      <c r="D308" s="206" t="s">
        <v>126</v>
      </c>
      <c r="E308" s="207" t="s">
        <v>464</v>
      </c>
      <c r="F308" s="208" t="s">
        <v>465</v>
      </c>
      <c r="G308" s="209" t="s">
        <v>164</v>
      </c>
      <c r="H308" s="210">
        <v>46</v>
      </c>
      <c r="I308" s="211"/>
      <c r="J308" s="212">
        <f>ROUND(I308*H308,2)</f>
        <v>0</v>
      </c>
      <c r="K308" s="208" t="s">
        <v>130</v>
      </c>
      <c r="L308" s="46"/>
      <c r="M308" s="213" t="s">
        <v>19</v>
      </c>
      <c r="N308" s="214" t="s">
        <v>46</v>
      </c>
      <c r="O308" s="86"/>
      <c r="P308" s="215">
        <f>O308*H308</f>
        <v>0</v>
      </c>
      <c r="Q308" s="215">
        <v>1.863E-06</v>
      </c>
      <c r="R308" s="215">
        <f>Q308*H308</f>
        <v>8.5698000000000005E-05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131</v>
      </c>
      <c r="AT308" s="217" t="s">
        <v>126</v>
      </c>
      <c r="AU308" s="217" t="s">
        <v>85</v>
      </c>
      <c r="AY308" s="19" t="s">
        <v>124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83</v>
      </c>
      <c r="BK308" s="218">
        <f>ROUND(I308*H308,2)</f>
        <v>0</v>
      </c>
      <c r="BL308" s="19" t="s">
        <v>131</v>
      </c>
      <c r="BM308" s="217" t="s">
        <v>466</v>
      </c>
    </row>
    <row r="309" s="2" customFormat="1">
      <c r="A309" s="40"/>
      <c r="B309" s="41"/>
      <c r="C309" s="42"/>
      <c r="D309" s="219" t="s">
        <v>133</v>
      </c>
      <c r="E309" s="42"/>
      <c r="F309" s="220" t="s">
        <v>467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133</v>
      </c>
      <c r="AU309" s="19" t="s">
        <v>85</v>
      </c>
    </row>
    <row r="310" s="13" customFormat="1">
      <c r="A310" s="13"/>
      <c r="B310" s="224"/>
      <c r="C310" s="225"/>
      <c r="D310" s="226" t="s">
        <v>135</v>
      </c>
      <c r="E310" s="227" t="s">
        <v>19</v>
      </c>
      <c r="F310" s="228" t="s">
        <v>136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135</v>
      </c>
      <c r="AU310" s="234" t="s">
        <v>85</v>
      </c>
      <c r="AV310" s="13" t="s">
        <v>83</v>
      </c>
      <c r="AW310" s="13" t="s">
        <v>37</v>
      </c>
      <c r="AX310" s="13" t="s">
        <v>75</v>
      </c>
      <c r="AY310" s="234" t="s">
        <v>124</v>
      </c>
    </row>
    <row r="311" s="14" customFormat="1">
      <c r="A311" s="14"/>
      <c r="B311" s="235"/>
      <c r="C311" s="236"/>
      <c r="D311" s="226" t="s">
        <v>135</v>
      </c>
      <c r="E311" s="237" t="s">
        <v>19</v>
      </c>
      <c r="F311" s="238" t="s">
        <v>468</v>
      </c>
      <c r="G311" s="236"/>
      <c r="H311" s="239">
        <v>46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135</v>
      </c>
      <c r="AU311" s="245" t="s">
        <v>85</v>
      </c>
      <c r="AV311" s="14" t="s">
        <v>85</v>
      </c>
      <c r="AW311" s="14" t="s">
        <v>37</v>
      </c>
      <c r="AX311" s="14" t="s">
        <v>83</v>
      </c>
      <c r="AY311" s="245" t="s">
        <v>124</v>
      </c>
    </row>
    <row r="312" s="2" customFormat="1" ht="24.15" customHeight="1">
      <c r="A312" s="40"/>
      <c r="B312" s="41"/>
      <c r="C312" s="206" t="s">
        <v>469</v>
      </c>
      <c r="D312" s="206" t="s">
        <v>126</v>
      </c>
      <c r="E312" s="207" t="s">
        <v>470</v>
      </c>
      <c r="F312" s="208" t="s">
        <v>471</v>
      </c>
      <c r="G312" s="209" t="s">
        <v>164</v>
      </c>
      <c r="H312" s="210">
        <v>46</v>
      </c>
      <c r="I312" s="211"/>
      <c r="J312" s="212">
        <f>ROUND(I312*H312,2)</f>
        <v>0</v>
      </c>
      <c r="K312" s="208" t="s">
        <v>130</v>
      </c>
      <c r="L312" s="46"/>
      <c r="M312" s="213" t="s">
        <v>19</v>
      </c>
      <c r="N312" s="214" t="s">
        <v>46</v>
      </c>
      <c r="O312" s="86"/>
      <c r="P312" s="215">
        <f>O312*H312</f>
        <v>0</v>
      </c>
      <c r="Q312" s="215">
        <v>0.0001103</v>
      </c>
      <c r="R312" s="215">
        <f>Q312*H312</f>
        <v>0.0050737999999999998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131</v>
      </c>
      <c r="AT312" s="217" t="s">
        <v>126</v>
      </c>
      <c r="AU312" s="217" t="s">
        <v>85</v>
      </c>
      <c r="AY312" s="19" t="s">
        <v>124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83</v>
      </c>
      <c r="BK312" s="218">
        <f>ROUND(I312*H312,2)</f>
        <v>0</v>
      </c>
      <c r="BL312" s="19" t="s">
        <v>131</v>
      </c>
      <c r="BM312" s="217" t="s">
        <v>472</v>
      </c>
    </row>
    <row r="313" s="2" customFormat="1">
      <c r="A313" s="40"/>
      <c r="B313" s="41"/>
      <c r="C313" s="42"/>
      <c r="D313" s="219" t="s">
        <v>133</v>
      </c>
      <c r="E313" s="42"/>
      <c r="F313" s="220" t="s">
        <v>473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133</v>
      </c>
      <c r="AU313" s="19" t="s">
        <v>85</v>
      </c>
    </row>
    <row r="314" s="13" customFormat="1">
      <c r="A314" s="13"/>
      <c r="B314" s="224"/>
      <c r="C314" s="225"/>
      <c r="D314" s="226" t="s">
        <v>135</v>
      </c>
      <c r="E314" s="227" t="s">
        <v>19</v>
      </c>
      <c r="F314" s="228" t="s">
        <v>136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135</v>
      </c>
      <c r="AU314" s="234" t="s">
        <v>85</v>
      </c>
      <c r="AV314" s="13" t="s">
        <v>83</v>
      </c>
      <c r="AW314" s="13" t="s">
        <v>37</v>
      </c>
      <c r="AX314" s="13" t="s">
        <v>75</v>
      </c>
      <c r="AY314" s="234" t="s">
        <v>124</v>
      </c>
    </row>
    <row r="315" s="14" customFormat="1">
      <c r="A315" s="14"/>
      <c r="B315" s="235"/>
      <c r="C315" s="236"/>
      <c r="D315" s="226" t="s">
        <v>135</v>
      </c>
      <c r="E315" s="237" t="s">
        <v>19</v>
      </c>
      <c r="F315" s="238" t="s">
        <v>474</v>
      </c>
      <c r="G315" s="236"/>
      <c r="H315" s="239">
        <v>46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135</v>
      </c>
      <c r="AU315" s="245" t="s">
        <v>85</v>
      </c>
      <c r="AV315" s="14" t="s">
        <v>85</v>
      </c>
      <c r="AW315" s="14" t="s">
        <v>37</v>
      </c>
      <c r="AX315" s="14" t="s">
        <v>83</v>
      </c>
      <c r="AY315" s="245" t="s">
        <v>124</v>
      </c>
    </row>
    <row r="316" s="2" customFormat="1" ht="16.5" customHeight="1">
      <c r="A316" s="40"/>
      <c r="B316" s="41"/>
      <c r="C316" s="206" t="s">
        <v>475</v>
      </c>
      <c r="D316" s="206" t="s">
        <v>126</v>
      </c>
      <c r="E316" s="207" t="s">
        <v>476</v>
      </c>
      <c r="F316" s="208" t="s">
        <v>477</v>
      </c>
      <c r="G316" s="209" t="s">
        <v>164</v>
      </c>
      <c r="H316" s="210">
        <v>44</v>
      </c>
      <c r="I316" s="211"/>
      <c r="J316" s="212">
        <f>ROUND(I316*H316,2)</f>
        <v>0</v>
      </c>
      <c r="K316" s="208" t="s">
        <v>130</v>
      </c>
      <c r="L316" s="46"/>
      <c r="M316" s="213" t="s">
        <v>19</v>
      </c>
      <c r="N316" s="214" t="s">
        <v>46</v>
      </c>
      <c r="O316" s="86"/>
      <c r="P316" s="215">
        <f>O316*H316</f>
        <v>0</v>
      </c>
      <c r="Q316" s="215">
        <v>1.2950000000000001E-06</v>
      </c>
      <c r="R316" s="215">
        <f>Q316*H316</f>
        <v>5.6980000000000007E-05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131</v>
      </c>
      <c r="AT316" s="217" t="s">
        <v>126</v>
      </c>
      <c r="AU316" s="217" t="s">
        <v>85</v>
      </c>
      <c r="AY316" s="19" t="s">
        <v>124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83</v>
      </c>
      <c r="BK316" s="218">
        <f>ROUND(I316*H316,2)</f>
        <v>0</v>
      </c>
      <c r="BL316" s="19" t="s">
        <v>131</v>
      </c>
      <c r="BM316" s="217" t="s">
        <v>478</v>
      </c>
    </row>
    <row r="317" s="2" customFormat="1">
      <c r="A317" s="40"/>
      <c r="B317" s="41"/>
      <c r="C317" s="42"/>
      <c r="D317" s="219" t="s">
        <v>133</v>
      </c>
      <c r="E317" s="42"/>
      <c r="F317" s="220" t="s">
        <v>479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133</v>
      </c>
      <c r="AU317" s="19" t="s">
        <v>85</v>
      </c>
    </row>
    <row r="318" s="13" customFormat="1">
      <c r="A318" s="13"/>
      <c r="B318" s="224"/>
      <c r="C318" s="225"/>
      <c r="D318" s="226" t="s">
        <v>135</v>
      </c>
      <c r="E318" s="227" t="s">
        <v>19</v>
      </c>
      <c r="F318" s="228" t="s">
        <v>136</v>
      </c>
      <c r="G318" s="225"/>
      <c r="H318" s="227" t="s">
        <v>19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135</v>
      </c>
      <c r="AU318" s="234" t="s">
        <v>85</v>
      </c>
      <c r="AV318" s="13" t="s">
        <v>83</v>
      </c>
      <c r="AW318" s="13" t="s">
        <v>37</v>
      </c>
      <c r="AX318" s="13" t="s">
        <v>75</v>
      </c>
      <c r="AY318" s="234" t="s">
        <v>124</v>
      </c>
    </row>
    <row r="319" s="14" customFormat="1">
      <c r="A319" s="14"/>
      <c r="B319" s="235"/>
      <c r="C319" s="236"/>
      <c r="D319" s="226" t="s">
        <v>135</v>
      </c>
      <c r="E319" s="237" t="s">
        <v>19</v>
      </c>
      <c r="F319" s="238" t="s">
        <v>480</v>
      </c>
      <c r="G319" s="236"/>
      <c r="H319" s="239">
        <v>44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135</v>
      </c>
      <c r="AU319" s="245" t="s">
        <v>85</v>
      </c>
      <c r="AV319" s="14" t="s">
        <v>85</v>
      </c>
      <c r="AW319" s="14" t="s">
        <v>37</v>
      </c>
      <c r="AX319" s="14" t="s">
        <v>83</v>
      </c>
      <c r="AY319" s="245" t="s">
        <v>124</v>
      </c>
    </row>
    <row r="320" s="2" customFormat="1" ht="16.5" customHeight="1">
      <c r="A320" s="40"/>
      <c r="B320" s="41"/>
      <c r="C320" s="206" t="s">
        <v>481</v>
      </c>
      <c r="D320" s="206" t="s">
        <v>126</v>
      </c>
      <c r="E320" s="207" t="s">
        <v>482</v>
      </c>
      <c r="F320" s="208" t="s">
        <v>483</v>
      </c>
      <c r="G320" s="209" t="s">
        <v>164</v>
      </c>
      <c r="H320" s="210">
        <v>44</v>
      </c>
      <c r="I320" s="211"/>
      <c r="J320" s="212">
        <f>ROUND(I320*H320,2)</f>
        <v>0</v>
      </c>
      <c r="K320" s="208" t="s">
        <v>130</v>
      </c>
      <c r="L320" s="46"/>
      <c r="M320" s="213" t="s">
        <v>19</v>
      </c>
      <c r="N320" s="214" t="s">
        <v>46</v>
      </c>
      <c r="O320" s="86"/>
      <c r="P320" s="215">
        <f>O320*H320</f>
        <v>0</v>
      </c>
      <c r="Q320" s="215">
        <v>1.6449999999999999E-06</v>
      </c>
      <c r="R320" s="215">
        <f>Q320*H320</f>
        <v>7.2379999999999995E-05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131</v>
      </c>
      <c r="AT320" s="217" t="s">
        <v>126</v>
      </c>
      <c r="AU320" s="217" t="s">
        <v>85</v>
      </c>
      <c r="AY320" s="19" t="s">
        <v>124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83</v>
      </c>
      <c r="BK320" s="218">
        <f>ROUND(I320*H320,2)</f>
        <v>0</v>
      </c>
      <c r="BL320" s="19" t="s">
        <v>131</v>
      </c>
      <c r="BM320" s="217" t="s">
        <v>484</v>
      </c>
    </row>
    <row r="321" s="2" customFormat="1">
      <c r="A321" s="40"/>
      <c r="B321" s="41"/>
      <c r="C321" s="42"/>
      <c r="D321" s="219" t="s">
        <v>133</v>
      </c>
      <c r="E321" s="42"/>
      <c r="F321" s="220" t="s">
        <v>485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133</v>
      </c>
      <c r="AU321" s="19" t="s">
        <v>85</v>
      </c>
    </row>
    <row r="322" s="13" customFormat="1">
      <c r="A322" s="13"/>
      <c r="B322" s="224"/>
      <c r="C322" s="225"/>
      <c r="D322" s="226" t="s">
        <v>135</v>
      </c>
      <c r="E322" s="227" t="s">
        <v>19</v>
      </c>
      <c r="F322" s="228" t="s">
        <v>136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135</v>
      </c>
      <c r="AU322" s="234" t="s">
        <v>85</v>
      </c>
      <c r="AV322" s="13" t="s">
        <v>83</v>
      </c>
      <c r="AW322" s="13" t="s">
        <v>37</v>
      </c>
      <c r="AX322" s="13" t="s">
        <v>75</v>
      </c>
      <c r="AY322" s="234" t="s">
        <v>124</v>
      </c>
    </row>
    <row r="323" s="14" customFormat="1">
      <c r="A323" s="14"/>
      <c r="B323" s="235"/>
      <c r="C323" s="236"/>
      <c r="D323" s="226" t="s">
        <v>135</v>
      </c>
      <c r="E323" s="237" t="s">
        <v>19</v>
      </c>
      <c r="F323" s="238" t="s">
        <v>486</v>
      </c>
      <c r="G323" s="236"/>
      <c r="H323" s="239">
        <v>44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135</v>
      </c>
      <c r="AU323" s="245" t="s">
        <v>85</v>
      </c>
      <c r="AV323" s="14" t="s">
        <v>85</v>
      </c>
      <c r="AW323" s="14" t="s">
        <v>37</v>
      </c>
      <c r="AX323" s="14" t="s">
        <v>83</v>
      </c>
      <c r="AY323" s="245" t="s">
        <v>124</v>
      </c>
    </row>
    <row r="324" s="2" customFormat="1" ht="16.5" customHeight="1">
      <c r="A324" s="40"/>
      <c r="B324" s="41"/>
      <c r="C324" s="206" t="s">
        <v>487</v>
      </c>
      <c r="D324" s="206" t="s">
        <v>126</v>
      </c>
      <c r="E324" s="207" t="s">
        <v>488</v>
      </c>
      <c r="F324" s="208" t="s">
        <v>489</v>
      </c>
      <c r="G324" s="209" t="s">
        <v>164</v>
      </c>
      <c r="H324" s="210">
        <v>22</v>
      </c>
      <c r="I324" s="211"/>
      <c r="J324" s="212">
        <f>ROUND(I324*H324,2)</f>
        <v>0</v>
      </c>
      <c r="K324" s="208" t="s">
        <v>130</v>
      </c>
      <c r="L324" s="46"/>
      <c r="M324" s="213" t="s">
        <v>19</v>
      </c>
      <c r="N324" s="214" t="s">
        <v>46</v>
      </c>
      <c r="O324" s="86"/>
      <c r="P324" s="215">
        <f>O324*H324</f>
        <v>0</v>
      </c>
      <c r="Q324" s="215">
        <v>0.29220869999999999</v>
      </c>
      <c r="R324" s="215">
        <f>Q324*H324</f>
        <v>6.4285914000000002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131</v>
      </c>
      <c r="AT324" s="217" t="s">
        <v>126</v>
      </c>
      <c r="AU324" s="217" t="s">
        <v>85</v>
      </c>
      <c r="AY324" s="19" t="s">
        <v>124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83</v>
      </c>
      <c r="BK324" s="218">
        <f>ROUND(I324*H324,2)</f>
        <v>0</v>
      </c>
      <c r="BL324" s="19" t="s">
        <v>131</v>
      </c>
      <c r="BM324" s="217" t="s">
        <v>490</v>
      </c>
    </row>
    <row r="325" s="2" customFormat="1">
      <c r="A325" s="40"/>
      <c r="B325" s="41"/>
      <c r="C325" s="42"/>
      <c r="D325" s="219" t="s">
        <v>133</v>
      </c>
      <c r="E325" s="42"/>
      <c r="F325" s="220" t="s">
        <v>491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133</v>
      </c>
      <c r="AU325" s="19" t="s">
        <v>85</v>
      </c>
    </row>
    <row r="326" s="14" customFormat="1">
      <c r="A326" s="14"/>
      <c r="B326" s="235"/>
      <c r="C326" s="236"/>
      <c r="D326" s="226" t="s">
        <v>135</v>
      </c>
      <c r="E326" s="237" t="s">
        <v>19</v>
      </c>
      <c r="F326" s="238" t="s">
        <v>492</v>
      </c>
      <c r="G326" s="236"/>
      <c r="H326" s="239">
        <v>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135</v>
      </c>
      <c r="AU326" s="245" t="s">
        <v>85</v>
      </c>
      <c r="AV326" s="14" t="s">
        <v>85</v>
      </c>
      <c r="AW326" s="14" t="s">
        <v>37</v>
      </c>
      <c r="AX326" s="14" t="s">
        <v>75</v>
      </c>
      <c r="AY326" s="245" t="s">
        <v>124</v>
      </c>
    </row>
    <row r="327" s="14" customFormat="1">
      <c r="A327" s="14"/>
      <c r="B327" s="235"/>
      <c r="C327" s="236"/>
      <c r="D327" s="226" t="s">
        <v>135</v>
      </c>
      <c r="E327" s="237" t="s">
        <v>19</v>
      </c>
      <c r="F327" s="238" t="s">
        <v>493</v>
      </c>
      <c r="G327" s="236"/>
      <c r="H327" s="239">
        <v>21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135</v>
      </c>
      <c r="AU327" s="245" t="s">
        <v>85</v>
      </c>
      <c r="AV327" s="14" t="s">
        <v>85</v>
      </c>
      <c r="AW327" s="14" t="s">
        <v>37</v>
      </c>
      <c r="AX327" s="14" t="s">
        <v>75</v>
      </c>
      <c r="AY327" s="245" t="s">
        <v>124</v>
      </c>
    </row>
    <row r="328" s="16" customFormat="1">
      <c r="A328" s="16"/>
      <c r="B328" s="257"/>
      <c r="C328" s="258"/>
      <c r="D328" s="226" t="s">
        <v>135</v>
      </c>
      <c r="E328" s="259" t="s">
        <v>19</v>
      </c>
      <c r="F328" s="260" t="s">
        <v>178</v>
      </c>
      <c r="G328" s="258"/>
      <c r="H328" s="261">
        <v>22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67" t="s">
        <v>135</v>
      </c>
      <c r="AU328" s="267" t="s">
        <v>85</v>
      </c>
      <c r="AV328" s="16" t="s">
        <v>131</v>
      </c>
      <c r="AW328" s="16" t="s">
        <v>37</v>
      </c>
      <c r="AX328" s="16" t="s">
        <v>83</v>
      </c>
      <c r="AY328" s="267" t="s">
        <v>124</v>
      </c>
    </row>
    <row r="329" s="2" customFormat="1" ht="21.75" customHeight="1">
      <c r="A329" s="40"/>
      <c r="B329" s="41"/>
      <c r="C329" s="268" t="s">
        <v>494</v>
      </c>
      <c r="D329" s="268" t="s">
        <v>224</v>
      </c>
      <c r="E329" s="269" t="s">
        <v>495</v>
      </c>
      <c r="F329" s="270" t="s">
        <v>496</v>
      </c>
      <c r="G329" s="271" t="s">
        <v>264</v>
      </c>
      <c r="H329" s="272">
        <v>1</v>
      </c>
      <c r="I329" s="273"/>
      <c r="J329" s="274">
        <f>ROUND(I329*H329,2)</f>
        <v>0</v>
      </c>
      <c r="K329" s="270" t="s">
        <v>130</v>
      </c>
      <c r="L329" s="275"/>
      <c r="M329" s="276" t="s">
        <v>19</v>
      </c>
      <c r="N329" s="277" t="s">
        <v>46</v>
      </c>
      <c r="O329" s="86"/>
      <c r="P329" s="215">
        <f>O329*H329</f>
        <v>0</v>
      </c>
      <c r="Q329" s="215">
        <v>0.0114</v>
      </c>
      <c r="R329" s="215">
        <f>Q329*H329</f>
        <v>0.0114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179</v>
      </c>
      <c r="AT329" s="217" t="s">
        <v>224</v>
      </c>
      <c r="AU329" s="217" t="s">
        <v>85</v>
      </c>
      <c r="AY329" s="19" t="s">
        <v>124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83</v>
      </c>
      <c r="BK329" s="218">
        <f>ROUND(I329*H329,2)</f>
        <v>0</v>
      </c>
      <c r="BL329" s="19" t="s">
        <v>131</v>
      </c>
      <c r="BM329" s="217" t="s">
        <v>497</v>
      </c>
    </row>
    <row r="330" s="2" customFormat="1" ht="24.15" customHeight="1">
      <c r="A330" s="40"/>
      <c r="B330" s="41"/>
      <c r="C330" s="268" t="s">
        <v>498</v>
      </c>
      <c r="D330" s="268" t="s">
        <v>224</v>
      </c>
      <c r="E330" s="269" t="s">
        <v>499</v>
      </c>
      <c r="F330" s="270" t="s">
        <v>500</v>
      </c>
      <c r="G330" s="271" t="s">
        <v>264</v>
      </c>
      <c r="H330" s="272">
        <v>2</v>
      </c>
      <c r="I330" s="273"/>
      <c r="J330" s="274">
        <f>ROUND(I330*H330,2)</f>
        <v>0</v>
      </c>
      <c r="K330" s="270" t="s">
        <v>130</v>
      </c>
      <c r="L330" s="275"/>
      <c r="M330" s="276" t="s">
        <v>19</v>
      </c>
      <c r="N330" s="277" t="s">
        <v>46</v>
      </c>
      <c r="O330" s="86"/>
      <c r="P330" s="215">
        <f>O330*H330</f>
        <v>0</v>
      </c>
      <c r="Q330" s="215">
        <v>0.0054000000000000003</v>
      </c>
      <c r="R330" s="215">
        <f>Q330*H330</f>
        <v>0.010800000000000001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179</v>
      </c>
      <c r="AT330" s="217" t="s">
        <v>224</v>
      </c>
      <c r="AU330" s="217" t="s">
        <v>85</v>
      </c>
      <c r="AY330" s="19" t="s">
        <v>124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83</v>
      </c>
      <c r="BK330" s="218">
        <f>ROUND(I330*H330,2)</f>
        <v>0</v>
      </c>
      <c r="BL330" s="19" t="s">
        <v>131</v>
      </c>
      <c r="BM330" s="217" t="s">
        <v>501</v>
      </c>
    </row>
    <row r="331" s="2" customFormat="1" ht="16.5" customHeight="1">
      <c r="A331" s="40"/>
      <c r="B331" s="41"/>
      <c r="C331" s="268" t="s">
        <v>502</v>
      </c>
      <c r="D331" s="268" t="s">
        <v>224</v>
      </c>
      <c r="E331" s="269" t="s">
        <v>503</v>
      </c>
      <c r="F331" s="270" t="s">
        <v>504</v>
      </c>
      <c r="G331" s="271" t="s">
        <v>164</v>
      </c>
      <c r="H331" s="272">
        <v>22</v>
      </c>
      <c r="I331" s="273"/>
      <c r="J331" s="274">
        <f>ROUND(I331*H331,2)</f>
        <v>0</v>
      </c>
      <c r="K331" s="270" t="s">
        <v>130</v>
      </c>
      <c r="L331" s="275"/>
      <c r="M331" s="276" t="s">
        <v>19</v>
      </c>
      <c r="N331" s="277" t="s">
        <v>46</v>
      </c>
      <c r="O331" s="86"/>
      <c r="P331" s="215">
        <f>O331*H331</f>
        <v>0</v>
      </c>
      <c r="Q331" s="215">
        <v>0.012999999999999999</v>
      </c>
      <c r="R331" s="215">
        <f>Q331*H331</f>
        <v>0.28599999999999998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179</v>
      </c>
      <c r="AT331" s="217" t="s">
        <v>224</v>
      </c>
      <c r="AU331" s="217" t="s">
        <v>85</v>
      </c>
      <c r="AY331" s="19" t="s">
        <v>124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83</v>
      </c>
      <c r="BK331" s="218">
        <f>ROUND(I331*H331,2)</f>
        <v>0</v>
      </c>
      <c r="BL331" s="19" t="s">
        <v>131</v>
      </c>
      <c r="BM331" s="217" t="s">
        <v>505</v>
      </c>
    </row>
    <row r="332" s="2" customFormat="1" ht="16.5" customHeight="1">
      <c r="A332" s="40"/>
      <c r="B332" s="41"/>
      <c r="C332" s="268" t="s">
        <v>506</v>
      </c>
      <c r="D332" s="268" t="s">
        <v>224</v>
      </c>
      <c r="E332" s="269" t="s">
        <v>507</v>
      </c>
      <c r="F332" s="270" t="s">
        <v>508</v>
      </c>
      <c r="G332" s="271" t="s">
        <v>164</v>
      </c>
      <c r="H332" s="272">
        <v>21</v>
      </c>
      <c r="I332" s="273"/>
      <c r="J332" s="274">
        <f>ROUND(I332*H332,2)</f>
        <v>0</v>
      </c>
      <c r="K332" s="270" t="s">
        <v>130</v>
      </c>
      <c r="L332" s="275"/>
      <c r="M332" s="276" t="s">
        <v>19</v>
      </c>
      <c r="N332" s="277" t="s">
        <v>46</v>
      </c>
      <c r="O332" s="86"/>
      <c r="P332" s="215">
        <f>O332*H332</f>
        <v>0</v>
      </c>
      <c r="Q332" s="215">
        <v>0.015599999999999999</v>
      </c>
      <c r="R332" s="215">
        <f>Q332*H332</f>
        <v>0.3276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179</v>
      </c>
      <c r="AT332" s="217" t="s">
        <v>224</v>
      </c>
      <c r="AU332" s="217" t="s">
        <v>85</v>
      </c>
      <c r="AY332" s="19" t="s">
        <v>124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83</v>
      </c>
      <c r="BK332" s="218">
        <f>ROUND(I332*H332,2)</f>
        <v>0</v>
      </c>
      <c r="BL332" s="19" t="s">
        <v>131</v>
      </c>
      <c r="BM332" s="217" t="s">
        <v>509</v>
      </c>
    </row>
    <row r="333" s="14" customFormat="1">
      <c r="A333" s="14"/>
      <c r="B333" s="235"/>
      <c r="C333" s="236"/>
      <c r="D333" s="226" t="s">
        <v>135</v>
      </c>
      <c r="E333" s="237" t="s">
        <v>19</v>
      </c>
      <c r="F333" s="238" t="s">
        <v>493</v>
      </c>
      <c r="G333" s="236"/>
      <c r="H333" s="239">
        <v>21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135</v>
      </c>
      <c r="AU333" s="245" t="s">
        <v>85</v>
      </c>
      <c r="AV333" s="14" t="s">
        <v>85</v>
      </c>
      <c r="AW333" s="14" t="s">
        <v>37</v>
      </c>
      <c r="AX333" s="14" t="s">
        <v>83</v>
      </c>
      <c r="AY333" s="245" t="s">
        <v>124</v>
      </c>
    </row>
    <row r="334" s="2" customFormat="1" ht="33" customHeight="1">
      <c r="A334" s="40"/>
      <c r="B334" s="41"/>
      <c r="C334" s="206" t="s">
        <v>510</v>
      </c>
      <c r="D334" s="206" t="s">
        <v>126</v>
      </c>
      <c r="E334" s="207" t="s">
        <v>511</v>
      </c>
      <c r="F334" s="208" t="s">
        <v>512</v>
      </c>
      <c r="G334" s="209" t="s">
        <v>264</v>
      </c>
      <c r="H334" s="210">
        <v>2</v>
      </c>
      <c r="I334" s="211"/>
      <c r="J334" s="212">
        <f>ROUND(I334*H334,2)</f>
        <v>0</v>
      </c>
      <c r="K334" s="208" t="s">
        <v>130</v>
      </c>
      <c r="L334" s="46"/>
      <c r="M334" s="213" t="s">
        <v>19</v>
      </c>
      <c r="N334" s="214" t="s">
        <v>46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0.082000000000000003</v>
      </c>
      <c r="T334" s="216">
        <f>S334*H334</f>
        <v>0.16400000000000001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131</v>
      </c>
      <c r="AT334" s="217" t="s">
        <v>126</v>
      </c>
      <c r="AU334" s="217" t="s">
        <v>85</v>
      </c>
      <c r="AY334" s="19" t="s">
        <v>124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83</v>
      </c>
      <c r="BK334" s="218">
        <f>ROUND(I334*H334,2)</f>
        <v>0</v>
      </c>
      <c r="BL334" s="19" t="s">
        <v>131</v>
      </c>
      <c r="BM334" s="217" t="s">
        <v>513</v>
      </c>
    </row>
    <row r="335" s="2" customFormat="1">
      <c r="A335" s="40"/>
      <c r="B335" s="41"/>
      <c r="C335" s="42"/>
      <c r="D335" s="219" t="s">
        <v>133</v>
      </c>
      <c r="E335" s="42"/>
      <c r="F335" s="220" t="s">
        <v>514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133</v>
      </c>
      <c r="AU335" s="19" t="s">
        <v>85</v>
      </c>
    </row>
    <row r="336" s="13" customFormat="1">
      <c r="A336" s="13"/>
      <c r="B336" s="224"/>
      <c r="C336" s="225"/>
      <c r="D336" s="226" t="s">
        <v>135</v>
      </c>
      <c r="E336" s="227" t="s">
        <v>19</v>
      </c>
      <c r="F336" s="228" t="s">
        <v>142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135</v>
      </c>
      <c r="AU336" s="234" t="s">
        <v>85</v>
      </c>
      <c r="AV336" s="13" t="s">
        <v>83</v>
      </c>
      <c r="AW336" s="13" t="s">
        <v>37</v>
      </c>
      <c r="AX336" s="13" t="s">
        <v>75</v>
      </c>
      <c r="AY336" s="234" t="s">
        <v>124</v>
      </c>
    </row>
    <row r="337" s="14" customFormat="1">
      <c r="A337" s="14"/>
      <c r="B337" s="235"/>
      <c r="C337" s="236"/>
      <c r="D337" s="226" t="s">
        <v>135</v>
      </c>
      <c r="E337" s="237" t="s">
        <v>19</v>
      </c>
      <c r="F337" s="238" t="s">
        <v>515</v>
      </c>
      <c r="G337" s="236"/>
      <c r="H337" s="239">
        <v>2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135</v>
      </c>
      <c r="AU337" s="245" t="s">
        <v>85</v>
      </c>
      <c r="AV337" s="14" t="s">
        <v>85</v>
      </c>
      <c r="AW337" s="14" t="s">
        <v>37</v>
      </c>
      <c r="AX337" s="14" t="s">
        <v>75</v>
      </c>
      <c r="AY337" s="245" t="s">
        <v>124</v>
      </c>
    </row>
    <row r="338" s="16" customFormat="1">
      <c r="A338" s="16"/>
      <c r="B338" s="257"/>
      <c r="C338" s="258"/>
      <c r="D338" s="226" t="s">
        <v>135</v>
      </c>
      <c r="E338" s="259" t="s">
        <v>19</v>
      </c>
      <c r="F338" s="260" t="s">
        <v>178</v>
      </c>
      <c r="G338" s="258"/>
      <c r="H338" s="261">
        <v>2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67" t="s">
        <v>135</v>
      </c>
      <c r="AU338" s="267" t="s">
        <v>85</v>
      </c>
      <c r="AV338" s="16" t="s">
        <v>131</v>
      </c>
      <c r="AW338" s="16" t="s">
        <v>37</v>
      </c>
      <c r="AX338" s="16" t="s">
        <v>83</v>
      </c>
      <c r="AY338" s="267" t="s">
        <v>124</v>
      </c>
    </row>
    <row r="339" s="12" customFormat="1" ht="20.88" customHeight="1">
      <c r="A339" s="12"/>
      <c r="B339" s="190"/>
      <c r="C339" s="191"/>
      <c r="D339" s="192" t="s">
        <v>74</v>
      </c>
      <c r="E339" s="204" t="s">
        <v>516</v>
      </c>
      <c r="F339" s="204" t="s">
        <v>517</v>
      </c>
      <c r="G339" s="191"/>
      <c r="H339" s="191"/>
      <c r="I339" s="194"/>
      <c r="J339" s="205">
        <f>BK339</f>
        <v>0</v>
      </c>
      <c r="K339" s="191"/>
      <c r="L339" s="196"/>
      <c r="M339" s="197"/>
      <c r="N339" s="198"/>
      <c r="O339" s="198"/>
      <c r="P339" s="199">
        <f>SUM(P340:P352)</f>
        <v>0</v>
      </c>
      <c r="Q339" s="198"/>
      <c r="R339" s="199">
        <f>SUM(R340:R352)</f>
        <v>0</v>
      </c>
      <c r="S339" s="198"/>
      <c r="T339" s="200">
        <f>SUM(T340:T352)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1" t="s">
        <v>83</v>
      </c>
      <c r="AT339" s="202" t="s">
        <v>74</v>
      </c>
      <c r="AU339" s="202" t="s">
        <v>85</v>
      </c>
      <c r="AY339" s="201" t="s">
        <v>124</v>
      </c>
      <c r="BK339" s="203">
        <f>SUM(BK340:BK352)</f>
        <v>0</v>
      </c>
    </row>
    <row r="340" s="2" customFormat="1" ht="24.15" customHeight="1">
      <c r="A340" s="40"/>
      <c r="B340" s="41"/>
      <c r="C340" s="206" t="s">
        <v>518</v>
      </c>
      <c r="D340" s="206" t="s">
        <v>126</v>
      </c>
      <c r="E340" s="207" t="s">
        <v>519</v>
      </c>
      <c r="F340" s="208" t="s">
        <v>520</v>
      </c>
      <c r="G340" s="209" t="s">
        <v>206</v>
      </c>
      <c r="H340" s="210">
        <v>11.01</v>
      </c>
      <c r="I340" s="211"/>
      <c r="J340" s="212">
        <f>ROUND(I340*H340,2)</f>
        <v>0</v>
      </c>
      <c r="K340" s="208" t="s">
        <v>130</v>
      </c>
      <c r="L340" s="46"/>
      <c r="M340" s="213" t="s">
        <v>19</v>
      </c>
      <c r="N340" s="214" t="s">
        <v>46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131</v>
      </c>
      <c r="AT340" s="217" t="s">
        <v>126</v>
      </c>
      <c r="AU340" s="217" t="s">
        <v>144</v>
      </c>
      <c r="AY340" s="19" t="s">
        <v>124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83</v>
      </c>
      <c r="BK340" s="218">
        <f>ROUND(I340*H340,2)</f>
        <v>0</v>
      </c>
      <c r="BL340" s="19" t="s">
        <v>131</v>
      </c>
      <c r="BM340" s="217" t="s">
        <v>521</v>
      </c>
    </row>
    <row r="341" s="2" customFormat="1">
      <c r="A341" s="40"/>
      <c r="B341" s="41"/>
      <c r="C341" s="42"/>
      <c r="D341" s="219" t="s">
        <v>133</v>
      </c>
      <c r="E341" s="42"/>
      <c r="F341" s="220" t="s">
        <v>522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133</v>
      </c>
      <c r="AU341" s="19" t="s">
        <v>144</v>
      </c>
    </row>
    <row r="342" s="14" customFormat="1">
      <c r="A342" s="14"/>
      <c r="B342" s="235"/>
      <c r="C342" s="236"/>
      <c r="D342" s="226" t="s">
        <v>135</v>
      </c>
      <c r="E342" s="237" t="s">
        <v>19</v>
      </c>
      <c r="F342" s="238" t="s">
        <v>523</v>
      </c>
      <c r="G342" s="236"/>
      <c r="H342" s="239">
        <v>3.0339999999999998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135</v>
      </c>
      <c r="AU342" s="245" t="s">
        <v>144</v>
      </c>
      <c r="AV342" s="14" t="s">
        <v>85</v>
      </c>
      <c r="AW342" s="14" t="s">
        <v>37</v>
      </c>
      <c r="AX342" s="14" t="s">
        <v>75</v>
      </c>
      <c r="AY342" s="245" t="s">
        <v>124</v>
      </c>
    </row>
    <row r="343" s="14" customFormat="1">
      <c r="A343" s="14"/>
      <c r="B343" s="235"/>
      <c r="C343" s="236"/>
      <c r="D343" s="226" t="s">
        <v>135</v>
      </c>
      <c r="E343" s="237" t="s">
        <v>19</v>
      </c>
      <c r="F343" s="238" t="s">
        <v>524</v>
      </c>
      <c r="G343" s="236"/>
      <c r="H343" s="239">
        <v>7.976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135</v>
      </c>
      <c r="AU343" s="245" t="s">
        <v>144</v>
      </c>
      <c r="AV343" s="14" t="s">
        <v>85</v>
      </c>
      <c r="AW343" s="14" t="s">
        <v>37</v>
      </c>
      <c r="AX343" s="14" t="s">
        <v>75</v>
      </c>
      <c r="AY343" s="245" t="s">
        <v>124</v>
      </c>
    </row>
    <row r="344" s="16" customFormat="1">
      <c r="A344" s="16"/>
      <c r="B344" s="257"/>
      <c r="C344" s="258"/>
      <c r="D344" s="226" t="s">
        <v>135</v>
      </c>
      <c r="E344" s="259" t="s">
        <v>19</v>
      </c>
      <c r="F344" s="260" t="s">
        <v>178</v>
      </c>
      <c r="G344" s="258"/>
      <c r="H344" s="261">
        <v>11.01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67" t="s">
        <v>135</v>
      </c>
      <c r="AU344" s="267" t="s">
        <v>144</v>
      </c>
      <c r="AV344" s="16" t="s">
        <v>131</v>
      </c>
      <c r="AW344" s="16" t="s">
        <v>37</v>
      </c>
      <c r="AX344" s="16" t="s">
        <v>83</v>
      </c>
      <c r="AY344" s="267" t="s">
        <v>124</v>
      </c>
    </row>
    <row r="345" s="2" customFormat="1" ht="24.15" customHeight="1">
      <c r="A345" s="40"/>
      <c r="B345" s="41"/>
      <c r="C345" s="206" t="s">
        <v>525</v>
      </c>
      <c r="D345" s="206" t="s">
        <v>126</v>
      </c>
      <c r="E345" s="207" t="s">
        <v>526</v>
      </c>
      <c r="F345" s="208" t="s">
        <v>527</v>
      </c>
      <c r="G345" s="209" t="s">
        <v>206</v>
      </c>
      <c r="H345" s="210">
        <v>121.11</v>
      </c>
      <c r="I345" s="211"/>
      <c r="J345" s="212">
        <f>ROUND(I345*H345,2)</f>
        <v>0</v>
      </c>
      <c r="K345" s="208" t="s">
        <v>130</v>
      </c>
      <c r="L345" s="46"/>
      <c r="M345" s="213" t="s">
        <v>19</v>
      </c>
      <c r="N345" s="214" t="s">
        <v>46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131</v>
      </c>
      <c r="AT345" s="217" t="s">
        <v>126</v>
      </c>
      <c r="AU345" s="217" t="s">
        <v>144</v>
      </c>
      <c r="AY345" s="19" t="s">
        <v>124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83</v>
      </c>
      <c r="BK345" s="218">
        <f>ROUND(I345*H345,2)</f>
        <v>0</v>
      </c>
      <c r="BL345" s="19" t="s">
        <v>131</v>
      </c>
      <c r="BM345" s="217" t="s">
        <v>528</v>
      </c>
    </row>
    <row r="346" s="2" customFormat="1">
      <c r="A346" s="40"/>
      <c r="B346" s="41"/>
      <c r="C346" s="42"/>
      <c r="D346" s="219" t="s">
        <v>133</v>
      </c>
      <c r="E346" s="42"/>
      <c r="F346" s="220" t="s">
        <v>529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133</v>
      </c>
      <c r="AU346" s="19" t="s">
        <v>144</v>
      </c>
    </row>
    <row r="347" s="14" customFormat="1">
      <c r="A347" s="14"/>
      <c r="B347" s="235"/>
      <c r="C347" s="236"/>
      <c r="D347" s="226" t="s">
        <v>135</v>
      </c>
      <c r="E347" s="237" t="s">
        <v>19</v>
      </c>
      <c r="F347" s="238" t="s">
        <v>530</v>
      </c>
      <c r="G347" s="236"/>
      <c r="H347" s="239">
        <v>121.11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135</v>
      </c>
      <c r="AU347" s="245" t="s">
        <v>144</v>
      </c>
      <c r="AV347" s="14" t="s">
        <v>85</v>
      </c>
      <c r="AW347" s="14" t="s">
        <v>37</v>
      </c>
      <c r="AX347" s="14" t="s">
        <v>83</v>
      </c>
      <c r="AY347" s="245" t="s">
        <v>124</v>
      </c>
    </row>
    <row r="348" s="2" customFormat="1" ht="16.5" customHeight="1">
      <c r="A348" s="40"/>
      <c r="B348" s="41"/>
      <c r="C348" s="206" t="s">
        <v>531</v>
      </c>
      <c r="D348" s="206" t="s">
        <v>126</v>
      </c>
      <c r="E348" s="207" t="s">
        <v>532</v>
      </c>
      <c r="F348" s="208" t="s">
        <v>533</v>
      </c>
      <c r="G348" s="209" t="s">
        <v>206</v>
      </c>
      <c r="H348" s="210">
        <v>11.01</v>
      </c>
      <c r="I348" s="211"/>
      <c r="J348" s="212">
        <f>ROUND(I348*H348,2)</f>
        <v>0</v>
      </c>
      <c r="K348" s="208" t="s">
        <v>130</v>
      </c>
      <c r="L348" s="46"/>
      <c r="M348" s="213" t="s">
        <v>19</v>
      </c>
      <c r="N348" s="214" t="s">
        <v>46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131</v>
      </c>
      <c r="AT348" s="217" t="s">
        <v>126</v>
      </c>
      <c r="AU348" s="217" t="s">
        <v>144</v>
      </c>
      <c r="AY348" s="19" t="s">
        <v>124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83</v>
      </c>
      <c r="BK348" s="218">
        <f>ROUND(I348*H348,2)</f>
        <v>0</v>
      </c>
      <c r="BL348" s="19" t="s">
        <v>131</v>
      </c>
      <c r="BM348" s="217" t="s">
        <v>534</v>
      </c>
    </row>
    <row r="349" s="2" customFormat="1">
      <c r="A349" s="40"/>
      <c r="B349" s="41"/>
      <c r="C349" s="42"/>
      <c r="D349" s="219" t="s">
        <v>133</v>
      </c>
      <c r="E349" s="42"/>
      <c r="F349" s="220" t="s">
        <v>535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133</v>
      </c>
      <c r="AU349" s="19" t="s">
        <v>144</v>
      </c>
    </row>
    <row r="350" s="14" customFormat="1">
      <c r="A350" s="14"/>
      <c r="B350" s="235"/>
      <c r="C350" s="236"/>
      <c r="D350" s="226" t="s">
        <v>135</v>
      </c>
      <c r="E350" s="237" t="s">
        <v>19</v>
      </c>
      <c r="F350" s="238" t="s">
        <v>523</v>
      </c>
      <c r="G350" s="236"/>
      <c r="H350" s="239">
        <v>3.0339999999999998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135</v>
      </c>
      <c r="AU350" s="245" t="s">
        <v>144</v>
      </c>
      <c r="AV350" s="14" t="s">
        <v>85</v>
      </c>
      <c r="AW350" s="14" t="s">
        <v>37</v>
      </c>
      <c r="AX350" s="14" t="s">
        <v>75</v>
      </c>
      <c r="AY350" s="245" t="s">
        <v>124</v>
      </c>
    </row>
    <row r="351" s="14" customFormat="1">
      <c r="A351" s="14"/>
      <c r="B351" s="235"/>
      <c r="C351" s="236"/>
      <c r="D351" s="226" t="s">
        <v>135</v>
      </c>
      <c r="E351" s="237" t="s">
        <v>19</v>
      </c>
      <c r="F351" s="238" t="s">
        <v>524</v>
      </c>
      <c r="G351" s="236"/>
      <c r="H351" s="239">
        <v>7.976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135</v>
      </c>
      <c r="AU351" s="245" t="s">
        <v>144</v>
      </c>
      <c r="AV351" s="14" t="s">
        <v>85</v>
      </c>
      <c r="AW351" s="14" t="s">
        <v>37</v>
      </c>
      <c r="AX351" s="14" t="s">
        <v>75</v>
      </c>
      <c r="AY351" s="245" t="s">
        <v>124</v>
      </c>
    </row>
    <row r="352" s="16" customFormat="1">
      <c r="A352" s="16"/>
      <c r="B352" s="257"/>
      <c r="C352" s="258"/>
      <c r="D352" s="226" t="s">
        <v>135</v>
      </c>
      <c r="E352" s="259" t="s">
        <v>19</v>
      </c>
      <c r="F352" s="260" t="s">
        <v>178</v>
      </c>
      <c r="G352" s="258"/>
      <c r="H352" s="261">
        <v>11.01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67" t="s">
        <v>135</v>
      </c>
      <c r="AU352" s="267" t="s">
        <v>144</v>
      </c>
      <c r="AV352" s="16" t="s">
        <v>131</v>
      </c>
      <c r="AW352" s="16" t="s">
        <v>37</v>
      </c>
      <c r="AX352" s="16" t="s">
        <v>83</v>
      </c>
      <c r="AY352" s="267" t="s">
        <v>124</v>
      </c>
    </row>
    <row r="353" s="12" customFormat="1" ht="22.8" customHeight="1">
      <c r="A353" s="12"/>
      <c r="B353" s="190"/>
      <c r="C353" s="191"/>
      <c r="D353" s="192" t="s">
        <v>74</v>
      </c>
      <c r="E353" s="204" t="s">
        <v>536</v>
      </c>
      <c r="F353" s="204" t="s">
        <v>537</v>
      </c>
      <c r="G353" s="191"/>
      <c r="H353" s="191"/>
      <c r="I353" s="194"/>
      <c r="J353" s="205">
        <f>BK353</f>
        <v>0</v>
      </c>
      <c r="K353" s="191"/>
      <c r="L353" s="196"/>
      <c r="M353" s="197"/>
      <c r="N353" s="198"/>
      <c r="O353" s="198"/>
      <c r="P353" s="199">
        <f>SUM(P354:P359)</f>
        <v>0</v>
      </c>
      <c r="Q353" s="198"/>
      <c r="R353" s="199">
        <f>SUM(R354:R359)</f>
        <v>0</v>
      </c>
      <c r="S353" s="198"/>
      <c r="T353" s="200">
        <f>SUM(T354:T359)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1" t="s">
        <v>83</v>
      </c>
      <c r="AT353" s="202" t="s">
        <v>74</v>
      </c>
      <c r="AU353" s="202" t="s">
        <v>83</v>
      </c>
      <c r="AY353" s="201" t="s">
        <v>124</v>
      </c>
      <c r="BK353" s="203">
        <f>SUM(BK354:BK359)</f>
        <v>0</v>
      </c>
    </row>
    <row r="354" s="2" customFormat="1" ht="24.15" customHeight="1">
      <c r="A354" s="40"/>
      <c r="B354" s="41"/>
      <c r="C354" s="206" t="s">
        <v>538</v>
      </c>
      <c r="D354" s="206" t="s">
        <v>126</v>
      </c>
      <c r="E354" s="207" t="s">
        <v>539</v>
      </c>
      <c r="F354" s="208" t="s">
        <v>540</v>
      </c>
      <c r="G354" s="209" t="s">
        <v>206</v>
      </c>
      <c r="H354" s="210">
        <v>3.0339999999999998</v>
      </c>
      <c r="I354" s="211"/>
      <c r="J354" s="212">
        <f>ROUND(I354*H354,2)</f>
        <v>0</v>
      </c>
      <c r="K354" s="208" t="s">
        <v>130</v>
      </c>
      <c r="L354" s="46"/>
      <c r="M354" s="213" t="s">
        <v>19</v>
      </c>
      <c r="N354" s="214" t="s">
        <v>46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131</v>
      </c>
      <c r="AT354" s="217" t="s">
        <v>126</v>
      </c>
      <c r="AU354" s="217" t="s">
        <v>85</v>
      </c>
      <c r="AY354" s="19" t="s">
        <v>124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83</v>
      </c>
      <c r="BK354" s="218">
        <f>ROUND(I354*H354,2)</f>
        <v>0</v>
      </c>
      <c r="BL354" s="19" t="s">
        <v>131</v>
      </c>
      <c r="BM354" s="217" t="s">
        <v>541</v>
      </c>
    </row>
    <row r="355" s="2" customFormat="1">
      <c r="A355" s="40"/>
      <c r="B355" s="41"/>
      <c r="C355" s="42"/>
      <c r="D355" s="219" t="s">
        <v>133</v>
      </c>
      <c r="E355" s="42"/>
      <c r="F355" s="220" t="s">
        <v>542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133</v>
      </c>
      <c r="AU355" s="19" t="s">
        <v>85</v>
      </c>
    </row>
    <row r="356" s="14" customFormat="1">
      <c r="A356" s="14"/>
      <c r="B356" s="235"/>
      <c r="C356" s="236"/>
      <c r="D356" s="226" t="s">
        <v>135</v>
      </c>
      <c r="E356" s="237" t="s">
        <v>19</v>
      </c>
      <c r="F356" s="238" t="s">
        <v>523</v>
      </c>
      <c r="G356" s="236"/>
      <c r="H356" s="239">
        <v>3.0339999999999998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135</v>
      </c>
      <c r="AU356" s="245" t="s">
        <v>85</v>
      </c>
      <c r="AV356" s="14" t="s">
        <v>85</v>
      </c>
      <c r="AW356" s="14" t="s">
        <v>37</v>
      </c>
      <c r="AX356" s="14" t="s">
        <v>83</v>
      </c>
      <c r="AY356" s="245" t="s">
        <v>124</v>
      </c>
    </row>
    <row r="357" s="2" customFormat="1" ht="24.15" customHeight="1">
      <c r="A357" s="40"/>
      <c r="B357" s="41"/>
      <c r="C357" s="206" t="s">
        <v>543</v>
      </c>
      <c r="D357" s="206" t="s">
        <v>126</v>
      </c>
      <c r="E357" s="207" t="s">
        <v>544</v>
      </c>
      <c r="F357" s="208" t="s">
        <v>545</v>
      </c>
      <c r="G357" s="209" t="s">
        <v>206</v>
      </c>
      <c r="H357" s="210">
        <v>7.976</v>
      </c>
      <c r="I357" s="211"/>
      <c r="J357" s="212">
        <f>ROUND(I357*H357,2)</f>
        <v>0</v>
      </c>
      <c r="K357" s="208" t="s">
        <v>130</v>
      </c>
      <c r="L357" s="46"/>
      <c r="M357" s="213" t="s">
        <v>19</v>
      </c>
      <c r="N357" s="214" t="s">
        <v>46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131</v>
      </c>
      <c r="AT357" s="217" t="s">
        <v>126</v>
      </c>
      <c r="AU357" s="217" t="s">
        <v>85</v>
      </c>
      <c r="AY357" s="19" t="s">
        <v>124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83</v>
      </c>
      <c r="BK357" s="218">
        <f>ROUND(I357*H357,2)</f>
        <v>0</v>
      </c>
      <c r="BL357" s="19" t="s">
        <v>131</v>
      </c>
      <c r="BM357" s="217" t="s">
        <v>546</v>
      </c>
    </row>
    <row r="358" s="2" customFormat="1">
      <c r="A358" s="40"/>
      <c r="B358" s="41"/>
      <c r="C358" s="42"/>
      <c r="D358" s="219" t="s">
        <v>133</v>
      </c>
      <c r="E358" s="42"/>
      <c r="F358" s="220" t="s">
        <v>547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133</v>
      </c>
      <c r="AU358" s="19" t="s">
        <v>85</v>
      </c>
    </row>
    <row r="359" s="14" customFormat="1">
      <c r="A359" s="14"/>
      <c r="B359" s="235"/>
      <c r="C359" s="236"/>
      <c r="D359" s="226" t="s">
        <v>135</v>
      </c>
      <c r="E359" s="237" t="s">
        <v>19</v>
      </c>
      <c r="F359" s="238" t="s">
        <v>524</v>
      </c>
      <c r="G359" s="236"/>
      <c r="H359" s="239">
        <v>7.976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135</v>
      </c>
      <c r="AU359" s="245" t="s">
        <v>85</v>
      </c>
      <c r="AV359" s="14" t="s">
        <v>85</v>
      </c>
      <c r="AW359" s="14" t="s">
        <v>37</v>
      </c>
      <c r="AX359" s="14" t="s">
        <v>83</v>
      </c>
      <c r="AY359" s="245" t="s">
        <v>124</v>
      </c>
    </row>
    <row r="360" s="12" customFormat="1" ht="22.8" customHeight="1">
      <c r="A360" s="12"/>
      <c r="B360" s="190"/>
      <c r="C360" s="191"/>
      <c r="D360" s="192" t="s">
        <v>74</v>
      </c>
      <c r="E360" s="204" t="s">
        <v>548</v>
      </c>
      <c r="F360" s="204" t="s">
        <v>549</v>
      </c>
      <c r="G360" s="191"/>
      <c r="H360" s="191"/>
      <c r="I360" s="194"/>
      <c r="J360" s="205">
        <f>BK360</f>
        <v>0</v>
      </c>
      <c r="K360" s="191"/>
      <c r="L360" s="196"/>
      <c r="M360" s="197"/>
      <c r="N360" s="198"/>
      <c r="O360" s="198"/>
      <c r="P360" s="199">
        <f>SUM(P361:P362)</f>
        <v>0</v>
      </c>
      <c r="Q360" s="198"/>
      <c r="R360" s="199">
        <f>SUM(R361:R362)</f>
        <v>0</v>
      </c>
      <c r="S360" s="198"/>
      <c r="T360" s="200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1" t="s">
        <v>83</v>
      </c>
      <c r="AT360" s="202" t="s">
        <v>74</v>
      </c>
      <c r="AU360" s="202" t="s">
        <v>83</v>
      </c>
      <c r="AY360" s="201" t="s">
        <v>124</v>
      </c>
      <c r="BK360" s="203">
        <f>SUM(BK361:BK362)</f>
        <v>0</v>
      </c>
    </row>
    <row r="361" s="2" customFormat="1" ht="24.15" customHeight="1">
      <c r="A361" s="40"/>
      <c r="B361" s="41"/>
      <c r="C361" s="206" t="s">
        <v>550</v>
      </c>
      <c r="D361" s="206" t="s">
        <v>126</v>
      </c>
      <c r="E361" s="207" t="s">
        <v>551</v>
      </c>
      <c r="F361" s="208" t="s">
        <v>552</v>
      </c>
      <c r="G361" s="209" t="s">
        <v>206</v>
      </c>
      <c r="H361" s="210">
        <v>96.643000000000001</v>
      </c>
      <c r="I361" s="211"/>
      <c r="J361" s="212">
        <f>ROUND(I361*H361,2)</f>
        <v>0</v>
      </c>
      <c r="K361" s="208" t="s">
        <v>130</v>
      </c>
      <c r="L361" s="46"/>
      <c r="M361" s="213" t="s">
        <v>19</v>
      </c>
      <c r="N361" s="214" t="s">
        <v>46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131</v>
      </c>
      <c r="AT361" s="217" t="s">
        <v>126</v>
      </c>
      <c r="AU361" s="217" t="s">
        <v>85</v>
      </c>
      <c r="AY361" s="19" t="s">
        <v>124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83</v>
      </c>
      <c r="BK361" s="218">
        <f>ROUND(I361*H361,2)</f>
        <v>0</v>
      </c>
      <c r="BL361" s="19" t="s">
        <v>131</v>
      </c>
      <c r="BM361" s="217" t="s">
        <v>553</v>
      </c>
    </row>
    <row r="362" s="2" customFormat="1">
      <c r="A362" s="40"/>
      <c r="B362" s="41"/>
      <c r="C362" s="42"/>
      <c r="D362" s="219" t="s">
        <v>133</v>
      </c>
      <c r="E362" s="42"/>
      <c r="F362" s="220" t="s">
        <v>554</v>
      </c>
      <c r="G362" s="42"/>
      <c r="H362" s="42"/>
      <c r="I362" s="221"/>
      <c r="J362" s="42"/>
      <c r="K362" s="42"/>
      <c r="L362" s="46"/>
      <c r="M362" s="278"/>
      <c r="N362" s="279"/>
      <c r="O362" s="280"/>
      <c r="P362" s="280"/>
      <c r="Q362" s="280"/>
      <c r="R362" s="280"/>
      <c r="S362" s="280"/>
      <c r="T362" s="281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133</v>
      </c>
      <c r="AU362" s="19" t="s">
        <v>85</v>
      </c>
    </row>
    <row r="363" s="2" customFormat="1" ht="6.96" customHeight="1">
      <c r="A363" s="40"/>
      <c r="B363" s="61"/>
      <c r="C363" s="62"/>
      <c r="D363" s="62"/>
      <c r="E363" s="62"/>
      <c r="F363" s="62"/>
      <c r="G363" s="62"/>
      <c r="H363" s="62"/>
      <c r="I363" s="62"/>
      <c r="J363" s="62"/>
      <c r="K363" s="62"/>
      <c r="L363" s="46"/>
      <c r="M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</row>
  </sheetData>
  <sheetProtection sheet="1" autoFilter="0" formatColumns="0" formatRows="0" objects="1" scenarios="1" spinCount="100000" saltValue="kYT2qeYWoiQ4q5w+mCQ6lzECBT6S1Qz+4tZhqfcQXBm5NVk/9k8cvn8X3H8gCjUJU2YRHSE37e53xuKQIVjd7Q==" hashValue="S9w+ENdRMJeYZKZ5x2dMLlMZUQEhiVE2walS5PGDvZuKFBOKED/hTzP0qVxM4fLVA2gk9cLg95FY1EnxVf8Qbg==" algorithmName="SHA-512" password="CC35"/>
  <autoFilter ref="C88:K36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1/111251101"/>
    <hyperlink ref="F97" r:id="rId2" display="https://podminky.urs.cz/item/CS_URS_2023_01/111301111"/>
    <hyperlink ref="F101" r:id="rId3" display="https://podminky.urs.cz/item/CS_URS_2023_01/113106123"/>
    <hyperlink ref="F104" r:id="rId4" display="https://podminky.urs.cz/item/CS_URS_2023_01/113107341"/>
    <hyperlink ref="F108" r:id="rId5" display="https://podminky.urs.cz/item/CS_URS_2023_01/113107342"/>
    <hyperlink ref="F112" r:id="rId6" display="https://podminky.urs.cz/item/CS_URS_2023_01/113202111"/>
    <hyperlink ref="F116" r:id="rId7" display="https://podminky.urs.cz/item/CS_URS_2023_01/122251102"/>
    <hyperlink ref="F125" r:id="rId8" display="https://podminky.urs.cz/item/CS_URS_2023_01/132254202"/>
    <hyperlink ref="F130" r:id="rId9" display="https://podminky.urs.cz/item/CS_URS_2023_01/162751117"/>
    <hyperlink ref="F136" r:id="rId10" display="https://podminky.urs.cz/item/CS_URS_2023_01/162751119"/>
    <hyperlink ref="F143" r:id="rId11" display="https://podminky.urs.cz/item/CS_URS_2023_01/171201231"/>
    <hyperlink ref="F149" r:id="rId12" display="https://podminky.urs.cz/item/CS_URS_2023_01/171251201"/>
    <hyperlink ref="F155" r:id="rId13" display="https://podminky.urs.cz/item/CS_URS_2023_01/175151101"/>
    <hyperlink ref="F167" r:id="rId14" display="https://podminky.urs.cz/item/CS_URS_2023_01/181411131"/>
    <hyperlink ref="F176" r:id="rId15" display="https://podminky.urs.cz/item/CS_URS_2023_01/339921131"/>
    <hyperlink ref="F181" r:id="rId16" display="https://podminky.urs.cz/item/CS_URS_2023_01/339921132"/>
    <hyperlink ref="F194" r:id="rId17" display="https://podminky.urs.cz/item/CS_URS_2023_01/451573111"/>
    <hyperlink ref="F200" r:id="rId18" display="https://podminky.urs.cz/item/CS_URS_2023_01/564851111"/>
    <hyperlink ref="F205" r:id="rId19" display="https://podminky.urs.cz/item/CS_URS_2023_01/564861111"/>
    <hyperlink ref="F210" r:id="rId20" display="https://podminky.urs.cz/item/CS_URS_2023_01/573211109"/>
    <hyperlink ref="F214" r:id="rId21" display="https://podminky.urs.cz/item/CS_URS_2023_01/577134141"/>
    <hyperlink ref="F218" r:id="rId22" display="https://podminky.urs.cz/item/CS_URS_2023_01/577165142"/>
    <hyperlink ref="F222" r:id="rId23" display="https://podminky.urs.cz/item/CS_URS_2023_01/591241111"/>
    <hyperlink ref="F227" r:id="rId24" display="https://podminky.urs.cz/item/CS_URS_2023_01/596211112"/>
    <hyperlink ref="F248" r:id="rId25" display="https://podminky.urs.cz/item/CS_URS_2023_01/871310310"/>
    <hyperlink ref="F252" r:id="rId26" display="https://podminky.urs.cz/item/CS_URS_2023_01/877355211"/>
    <hyperlink ref="F257" r:id="rId27" display="https://podminky.urs.cz/item/CS_URS_2023_01/911121111"/>
    <hyperlink ref="F261" r:id="rId28" display="https://podminky.urs.cz/item/CS_URS_2023_01/914111111"/>
    <hyperlink ref="F265" r:id="rId29" display="https://podminky.urs.cz/item/CS_URS_2023_01/914511111"/>
    <hyperlink ref="F268" r:id="rId30" display="https://podminky.urs.cz/item/CS_URS_2023_01/915121112"/>
    <hyperlink ref="F271" r:id="rId31" display="https://podminky.urs.cz/item/CS_URS_2023_01/915611111"/>
    <hyperlink ref="F273" r:id="rId32" display="https://podminky.urs.cz/item/CS_URS_2023_01/916132113"/>
    <hyperlink ref="F293" r:id="rId33" display="https://podminky.urs.cz/item/CS_URS_2023_01/916231213"/>
    <hyperlink ref="F302" r:id="rId34" display="https://podminky.urs.cz/item/CS_URS_2023_01/916991121"/>
    <hyperlink ref="F309" r:id="rId35" display="https://podminky.urs.cz/item/CS_URS_2023_01/919112213"/>
    <hyperlink ref="F313" r:id="rId36" display="https://podminky.urs.cz/item/CS_URS_2023_01/919121112"/>
    <hyperlink ref="F317" r:id="rId37" display="https://podminky.urs.cz/item/CS_URS_2023_01/919735111"/>
    <hyperlink ref="F321" r:id="rId38" display="https://podminky.urs.cz/item/CS_URS_2023_01/919735112"/>
    <hyperlink ref="F325" r:id="rId39" display="https://podminky.urs.cz/item/CS_URS_2023_01/935113111"/>
    <hyperlink ref="F335" r:id="rId40" display="https://podminky.urs.cz/item/CS_URS_2023_01/966006132"/>
    <hyperlink ref="F341" r:id="rId41" display="https://podminky.urs.cz/item/CS_URS_2023_01/997221561"/>
    <hyperlink ref="F346" r:id="rId42" display="https://podminky.urs.cz/item/CS_URS_2023_01/997221569"/>
    <hyperlink ref="F349" r:id="rId43" display="https://podminky.urs.cz/item/CS_URS_2023_01/997221611"/>
    <hyperlink ref="F355" r:id="rId44" display="https://podminky.urs.cz/item/CS_URS_2023_01/997221861"/>
    <hyperlink ref="F358" r:id="rId45" display="https://podminky.urs.cz/item/CS_URS_2023_01/997221875"/>
    <hyperlink ref="F362" r:id="rId46" display="https://podminky.urs.cz/item/CS_URS_2023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Chodník v ul. Radovesnická,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555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ROUND((SUM(BE88:BE344)),  2)</f>
        <v>0</v>
      </c>
      <c r="G33" s="40"/>
      <c r="H33" s="40"/>
      <c r="I33" s="150">
        <v>0.20999999999999999</v>
      </c>
      <c r="J33" s="149">
        <f>ROUND(((SUM(BE88:BE344))*I33),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ROUND((SUM(BF88:BF344)),  2)</f>
        <v>0</v>
      </c>
      <c r="G34" s="40"/>
      <c r="H34" s="40"/>
      <c r="I34" s="150">
        <v>0.14999999999999999</v>
      </c>
      <c r="J34" s="149">
        <f>ROUND(((SUM(BF88:BF344))*I34),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ROUND((SUM(BG88:BG344)),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ROUND((SUM(BH88:BH344)),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ROUND((SUM(BI88:BI344)),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Chodník v ul. Radovesnická,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030/2022_2 - SO 101 Chodník úsek B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Radovesnická</v>
      </c>
      <c r="G52" s="42"/>
      <c r="H52" s="42"/>
      <c r="I52" s="34" t="s">
        <v>23</v>
      </c>
      <c r="J52" s="74" t="str">
        <f>IF(J12="","",J12)</f>
        <v>9. 2. 2023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33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J182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J246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J263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6"/>
      <c r="J66" s="177">
        <f>J320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107</v>
      </c>
      <c r="E67" s="176"/>
      <c r="F67" s="176"/>
      <c r="G67" s="176"/>
      <c r="H67" s="176"/>
      <c r="I67" s="176"/>
      <c r="J67" s="177">
        <f>J332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6"/>
      <c r="J68" s="177">
        <f>J342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Chodník v ul. Radovesnická, Kolín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030/2022_2 - SO 101 Chodník úsek B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ul. Radovesnická</v>
      </c>
      <c r="G82" s="42"/>
      <c r="H82" s="42"/>
      <c r="I82" s="34" t="s">
        <v>23</v>
      </c>
      <c r="J82" s="74" t="str">
        <f>IF(J12="","",J12)</f>
        <v>9. 2. 2023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Město Kolín</v>
      </c>
      <c r="G84" s="42"/>
      <c r="H84" s="42"/>
      <c r="I84" s="34" t="s">
        <v>33</v>
      </c>
      <c r="J84" s="38" t="str">
        <f>E21</f>
        <v>DI PROJEKT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31</v>
      </c>
      <c r="D85" s="42"/>
      <c r="E85" s="42"/>
      <c r="F85" s="29" t="str">
        <f>IF(E18="","",E18)</f>
        <v>Vyplň údaj</v>
      </c>
      <c r="G85" s="42"/>
      <c r="H85" s="42"/>
      <c r="I85" s="34" t="s">
        <v>38</v>
      </c>
      <c r="J85" s="38" t="str">
        <f>E24</f>
        <v>DI PROJEKT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110</v>
      </c>
      <c r="D87" s="182" t="s">
        <v>60</v>
      </c>
      <c r="E87" s="182" t="s">
        <v>56</v>
      </c>
      <c r="F87" s="182" t="s">
        <v>57</v>
      </c>
      <c r="G87" s="182" t="s">
        <v>111</v>
      </c>
      <c r="H87" s="182" t="s">
        <v>112</v>
      </c>
      <c r="I87" s="182" t="s">
        <v>113</v>
      </c>
      <c r="J87" s="182" t="s">
        <v>97</v>
      </c>
      <c r="K87" s="183" t="s">
        <v>114</v>
      </c>
      <c r="L87" s="184"/>
      <c r="M87" s="94" t="s">
        <v>19</v>
      </c>
      <c r="N87" s="95" t="s">
        <v>45</v>
      </c>
      <c r="O87" s="95" t="s">
        <v>115</v>
      </c>
      <c r="P87" s="95" t="s">
        <v>116</v>
      </c>
      <c r="Q87" s="95" t="s">
        <v>117</v>
      </c>
      <c r="R87" s="95" t="s">
        <v>118</v>
      </c>
      <c r="S87" s="95" t="s">
        <v>119</v>
      </c>
      <c r="T87" s="96" t="s">
        <v>120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121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107.05893691099998</v>
      </c>
      <c r="S88" s="98"/>
      <c r="T88" s="188">
        <f>T89</f>
        <v>19.670000000000002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74</v>
      </c>
      <c r="AU88" s="19" t="s">
        <v>98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74</v>
      </c>
      <c r="E89" s="193" t="s">
        <v>122</v>
      </c>
      <c r="F89" s="193" t="s">
        <v>123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P90+P182+P191+P246+P263+P332+P342</f>
        <v>0</v>
      </c>
      <c r="Q89" s="198"/>
      <c r="R89" s="199">
        <f>R90+R182+R191+R246+R263+R332+R342</f>
        <v>107.05893691099998</v>
      </c>
      <c r="S89" s="198"/>
      <c r="T89" s="200">
        <f>T90+T182+T191+T246+T263+T332+T342</f>
        <v>19.670000000000002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83</v>
      </c>
      <c r="AT89" s="202" t="s">
        <v>74</v>
      </c>
      <c r="AU89" s="202" t="s">
        <v>75</v>
      </c>
      <c r="AY89" s="201" t="s">
        <v>124</v>
      </c>
      <c r="BK89" s="203">
        <f>BK90+BK182+BK191+BK246+BK263+BK332+BK342</f>
        <v>0</v>
      </c>
    </row>
    <row r="90" s="12" customFormat="1" ht="22.8" customHeight="1">
      <c r="A90" s="12"/>
      <c r="B90" s="190"/>
      <c r="C90" s="191"/>
      <c r="D90" s="192" t="s">
        <v>74</v>
      </c>
      <c r="E90" s="204" t="s">
        <v>83</v>
      </c>
      <c r="F90" s="204" t="s">
        <v>125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SUM(P91:P181)</f>
        <v>0</v>
      </c>
      <c r="Q90" s="198"/>
      <c r="R90" s="199">
        <f>SUM(R91:R181)</f>
        <v>39.872429999999994</v>
      </c>
      <c r="S90" s="198"/>
      <c r="T90" s="200">
        <f>SUM(T91:T181)</f>
        <v>19.670000000000002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83</v>
      </c>
      <c r="AT90" s="202" t="s">
        <v>74</v>
      </c>
      <c r="AU90" s="202" t="s">
        <v>83</v>
      </c>
      <c r="AY90" s="201" t="s">
        <v>124</v>
      </c>
      <c r="BK90" s="203">
        <f>SUM(BK91:BK181)</f>
        <v>0</v>
      </c>
    </row>
    <row r="91" s="2" customFormat="1" ht="16.5" customHeight="1">
      <c r="A91" s="40"/>
      <c r="B91" s="41"/>
      <c r="C91" s="206" t="s">
        <v>83</v>
      </c>
      <c r="D91" s="206" t="s">
        <v>126</v>
      </c>
      <c r="E91" s="207" t="s">
        <v>138</v>
      </c>
      <c r="F91" s="208" t="s">
        <v>139</v>
      </c>
      <c r="G91" s="209" t="s">
        <v>129</v>
      </c>
      <c r="H91" s="210">
        <v>113</v>
      </c>
      <c r="I91" s="211"/>
      <c r="J91" s="212">
        <f>ROUND(I91*H91,2)</f>
        <v>0</v>
      </c>
      <c r="K91" s="208" t="s">
        <v>130</v>
      </c>
      <c r="L91" s="46"/>
      <c r="M91" s="213" t="s">
        <v>19</v>
      </c>
      <c r="N91" s="214" t="s">
        <v>46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131</v>
      </c>
      <c r="AT91" s="217" t="s">
        <v>126</v>
      </c>
      <c r="AU91" s="217" t="s">
        <v>85</v>
      </c>
      <c r="AY91" s="19" t="s">
        <v>124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83</v>
      </c>
      <c r="BK91" s="218">
        <f>ROUND(I91*H91,2)</f>
        <v>0</v>
      </c>
      <c r="BL91" s="19" t="s">
        <v>131</v>
      </c>
      <c r="BM91" s="217" t="s">
        <v>556</v>
      </c>
    </row>
    <row r="92" s="2" customFormat="1">
      <c r="A92" s="40"/>
      <c r="B92" s="41"/>
      <c r="C92" s="42"/>
      <c r="D92" s="219" t="s">
        <v>133</v>
      </c>
      <c r="E92" s="42"/>
      <c r="F92" s="220" t="s">
        <v>141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</v>
      </c>
      <c r="AU92" s="19" t="s">
        <v>85</v>
      </c>
    </row>
    <row r="93" s="13" customFormat="1">
      <c r="A93" s="13"/>
      <c r="B93" s="224"/>
      <c r="C93" s="225"/>
      <c r="D93" s="226" t="s">
        <v>135</v>
      </c>
      <c r="E93" s="227" t="s">
        <v>19</v>
      </c>
      <c r="F93" s="228" t="s">
        <v>142</v>
      </c>
      <c r="G93" s="225"/>
      <c r="H93" s="227" t="s">
        <v>19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135</v>
      </c>
      <c r="AU93" s="234" t="s">
        <v>85</v>
      </c>
      <c r="AV93" s="13" t="s">
        <v>83</v>
      </c>
      <c r="AW93" s="13" t="s">
        <v>37</v>
      </c>
      <c r="AX93" s="13" t="s">
        <v>75</v>
      </c>
      <c r="AY93" s="234" t="s">
        <v>124</v>
      </c>
    </row>
    <row r="94" s="14" customFormat="1">
      <c r="A94" s="14"/>
      <c r="B94" s="235"/>
      <c r="C94" s="236"/>
      <c r="D94" s="226" t="s">
        <v>135</v>
      </c>
      <c r="E94" s="237" t="s">
        <v>19</v>
      </c>
      <c r="F94" s="238" t="s">
        <v>557</v>
      </c>
      <c r="G94" s="236"/>
      <c r="H94" s="239">
        <v>113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135</v>
      </c>
      <c r="AU94" s="245" t="s">
        <v>85</v>
      </c>
      <c r="AV94" s="14" t="s">
        <v>85</v>
      </c>
      <c r="AW94" s="14" t="s">
        <v>37</v>
      </c>
      <c r="AX94" s="14" t="s">
        <v>83</v>
      </c>
      <c r="AY94" s="245" t="s">
        <v>124</v>
      </c>
    </row>
    <row r="95" s="2" customFormat="1" ht="33" customHeight="1">
      <c r="A95" s="40"/>
      <c r="B95" s="41"/>
      <c r="C95" s="206" t="s">
        <v>85</v>
      </c>
      <c r="D95" s="206" t="s">
        <v>126</v>
      </c>
      <c r="E95" s="207" t="s">
        <v>150</v>
      </c>
      <c r="F95" s="208" t="s">
        <v>151</v>
      </c>
      <c r="G95" s="209" t="s">
        <v>129</v>
      </c>
      <c r="H95" s="210">
        <v>75</v>
      </c>
      <c r="I95" s="211"/>
      <c r="J95" s="212">
        <f>ROUND(I95*H95,2)</f>
        <v>0</v>
      </c>
      <c r="K95" s="208" t="s">
        <v>130</v>
      </c>
      <c r="L95" s="46"/>
      <c r="M95" s="213" t="s">
        <v>19</v>
      </c>
      <c r="N95" s="214" t="s">
        <v>46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0.098000000000000004</v>
      </c>
      <c r="T95" s="216">
        <f>S95*H95</f>
        <v>7.3500000000000005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131</v>
      </c>
      <c r="AT95" s="217" t="s">
        <v>126</v>
      </c>
      <c r="AU95" s="217" t="s">
        <v>85</v>
      </c>
      <c r="AY95" s="19" t="s">
        <v>124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83</v>
      </c>
      <c r="BK95" s="218">
        <f>ROUND(I95*H95,2)</f>
        <v>0</v>
      </c>
      <c r="BL95" s="19" t="s">
        <v>131</v>
      </c>
      <c r="BM95" s="217" t="s">
        <v>558</v>
      </c>
    </row>
    <row r="96" s="2" customFormat="1">
      <c r="A96" s="40"/>
      <c r="B96" s="41"/>
      <c r="C96" s="42"/>
      <c r="D96" s="219" t="s">
        <v>133</v>
      </c>
      <c r="E96" s="42"/>
      <c r="F96" s="220" t="s">
        <v>153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133</v>
      </c>
      <c r="AU96" s="19" t="s">
        <v>85</v>
      </c>
    </row>
    <row r="97" s="13" customFormat="1">
      <c r="A97" s="13"/>
      <c r="B97" s="224"/>
      <c r="C97" s="225"/>
      <c r="D97" s="226" t="s">
        <v>135</v>
      </c>
      <c r="E97" s="227" t="s">
        <v>19</v>
      </c>
      <c r="F97" s="228" t="s">
        <v>136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135</v>
      </c>
      <c r="AU97" s="234" t="s">
        <v>85</v>
      </c>
      <c r="AV97" s="13" t="s">
        <v>83</v>
      </c>
      <c r="AW97" s="13" t="s">
        <v>37</v>
      </c>
      <c r="AX97" s="13" t="s">
        <v>75</v>
      </c>
      <c r="AY97" s="234" t="s">
        <v>124</v>
      </c>
    </row>
    <row r="98" s="14" customFormat="1">
      <c r="A98" s="14"/>
      <c r="B98" s="235"/>
      <c r="C98" s="236"/>
      <c r="D98" s="226" t="s">
        <v>135</v>
      </c>
      <c r="E98" s="237" t="s">
        <v>19</v>
      </c>
      <c r="F98" s="238" t="s">
        <v>559</v>
      </c>
      <c r="G98" s="236"/>
      <c r="H98" s="239">
        <v>75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135</v>
      </c>
      <c r="AU98" s="245" t="s">
        <v>85</v>
      </c>
      <c r="AV98" s="14" t="s">
        <v>85</v>
      </c>
      <c r="AW98" s="14" t="s">
        <v>37</v>
      </c>
      <c r="AX98" s="14" t="s">
        <v>83</v>
      </c>
      <c r="AY98" s="245" t="s">
        <v>124</v>
      </c>
    </row>
    <row r="99" s="2" customFormat="1" ht="33" customHeight="1">
      <c r="A99" s="40"/>
      <c r="B99" s="41"/>
      <c r="C99" s="206" t="s">
        <v>144</v>
      </c>
      <c r="D99" s="206" t="s">
        <v>126</v>
      </c>
      <c r="E99" s="207" t="s">
        <v>156</v>
      </c>
      <c r="F99" s="208" t="s">
        <v>157</v>
      </c>
      <c r="G99" s="209" t="s">
        <v>129</v>
      </c>
      <c r="H99" s="210">
        <v>56</v>
      </c>
      <c r="I99" s="211"/>
      <c r="J99" s="212">
        <f>ROUND(I99*H99,2)</f>
        <v>0</v>
      </c>
      <c r="K99" s="208" t="s">
        <v>130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0.22</v>
      </c>
      <c r="T99" s="216">
        <f>S99*H99</f>
        <v>12.32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131</v>
      </c>
      <c r="AT99" s="217" t="s">
        <v>126</v>
      </c>
      <c r="AU99" s="217" t="s">
        <v>85</v>
      </c>
      <c r="AY99" s="19" t="s">
        <v>124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83</v>
      </c>
      <c r="BK99" s="218">
        <f>ROUND(I99*H99,2)</f>
        <v>0</v>
      </c>
      <c r="BL99" s="19" t="s">
        <v>131</v>
      </c>
      <c r="BM99" s="217" t="s">
        <v>560</v>
      </c>
    </row>
    <row r="100" s="2" customFormat="1">
      <c r="A100" s="40"/>
      <c r="B100" s="41"/>
      <c r="C100" s="42"/>
      <c r="D100" s="219" t="s">
        <v>133</v>
      </c>
      <c r="E100" s="42"/>
      <c r="F100" s="220" t="s">
        <v>159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133</v>
      </c>
      <c r="AU100" s="19" t="s">
        <v>85</v>
      </c>
    </row>
    <row r="101" s="13" customFormat="1">
      <c r="A101" s="13"/>
      <c r="B101" s="224"/>
      <c r="C101" s="225"/>
      <c r="D101" s="226" t="s">
        <v>135</v>
      </c>
      <c r="E101" s="227" t="s">
        <v>19</v>
      </c>
      <c r="F101" s="228" t="s">
        <v>136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135</v>
      </c>
      <c r="AU101" s="234" t="s">
        <v>85</v>
      </c>
      <c r="AV101" s="13" t="s">
        <v>83</v>
      </c>
      <c r="AW101" s="13" t="s">
        <v>37</v>
      </c>
      <c r="AX101" s="13" t="s">
        <v>75</v>
      </c>
      <c r="AY101" s="234" t="s">
        <v>124</v>
      </c>
    </row>
    <row r="102" s="14" customFormat="1">
      <c r="A102" s="14"/>
      <c r="B102" s="235"/>
      <c r="C102" s="236"/>
      <c r="D102" s="226" t="s">
        <v>135</v>
      </c>
      <c r="E102" s="237" t="s">
        <v>19</v>
      </c>
      <c r="F102" s="238" t="s">
        <v>561</v>
      </c>
      <c r="G102" s="236"/>
      <c r="H102" s="239">
        <v>56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135</v>
      </c>
      <c r="AU102" s="245" t="s">
        <v>85</v>
      </c>
      <c r="AV102" s="14" t="s">
        <v>85</v>
      </c>
      <c r="AW102" s="14" t="s">
        <v>37</v>
      </c>
      <c r="AX102" s="14" t="s">
        <v>83</v>
      </c>
      <c r="AY102" s="245" t="s">
        <v>124</v>
      </c>
    </row>
    <row r="103" s="2" customFormat="1" ht="21.75" customHeight="1">
      <c r="A103" s="40"/>
      <c r="B103" s="41"/>
      <c r="C103" s="206" t="s">
        <v>131</v>
      </c>
      <c r="D103" s="206" t="s">
        <v>126</v>
      </c>
      <c r="E103" s="207" t="s">
        <v>169</v>
      </c>
      <c r="F103" s="208" t="s">
        <v>170</v>
      </c>
      <c r="G103" s="209" t="s">
        <v>171</v>
      </c>
      <c r="H103" s="210">
        <v>40.350000000000001</v>
      </c>
      <c r="I103" s="211"/>
      <c r="J103" s="212">
        <f>ROUND(I103*H103,2)</f>
        <v>0</v>
      </c>
      <c r="K103" s="208" t="s">
        <v>130</v>
      </c>
      <c r="L103" s="46"/>
      <c r="M103" s="213" t="s">
        <v>19</v>
      </c>
      <c r="N103" s="214" t="s">
        <v>46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131</v>
      </c>
      <c r="AT103" s="217" t="s">
        <v>126</v>
      </c>
      <c r="AU103" s="217" t="s">
        <v>85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83</v>
      </c>
      <c r="BK103" s="218">
        <f>ROUND(I103*H103,2)</f>
        <v>0</v>
      </c>
      <c r="BL103" s="19" t="s">
        <v>131</v>
      </c>
      <c r="BM103" s="217" t="s">
        <v>562</v>
      </c>
    </row>
    <row r="104" s="2" customFormat="1">
      <c r="A104" s="40"/>
      <c r="B104" s="41"/>
      <c r="C104" s="42"/>
      <c r="D104" s="219" t="s">
        <v>133</v>
      </c>
      <c r="E104" s="42"/>
      <c r="F104" s="220" t="s">
        <v>173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133</v>
      </c>
      <c r="AU104" s="19" t="s">
        <v>85</v>
      </c>
    </row>
    <row r="105" s="13" customFormat="1">
      <c r="A105" s="13"/>
      <c r="B105" s="224"/>
      <c r="C105" s="225"/>
      <c r="D105" s="226" t="s">
        <v>135</v>
      </c>
      <c r="E105" s="227" t="s">
        <v>19</v>
      </c>
      <c r="F105" s="228" t="s">
        <v>136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135</v>
      </c>
      <c r="AU105" s="234" t="s">
        <v>85</v>
      </c>
      <c r="AV105" s="13" t="s">
        <v>83</v>
      </c>
      <c r="AW105" s="13" t="s">
        <v>37</v>
      </c>
      <c r="AX105" s="13" t="s">
        <v>75</v>
      </c>
      <c r="AY105" s="234" t="s">
        <v>124</v>
      </c>
    </row>
    <row r="106" s="14" customFormat="1">
      <c r="A106" s="14"/>
      <c r="B106" s="235"/>
      <c r="C106" s="236"/>
      <c r="D106" s="226" t="s">
        <v>135</v>
      </c>
      <c r="E106" s="237" t="s">
        <v>19</v>
      </c>
      <c r="F106" s="238" t="s">
        <v>563</v>
      </c>
      <c r="G106" s="236"/>
      <c r="H106" s="239">
        <v>21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135</v>
      </c>
      <c r="AU106" s="245" t="s">
        <v>85</v>
      </c>
      <c r="AV106" s="14" t="s">
        <v>85</v>
      </c>
      <c r="AW106" s="14" t="s">
        <v>37</v>
      </c>
      <c r="AX106" s="14" t="s">
        <v>75</v>
      </c>
      <c r="AY106" s="245" t="s">
        <v>124</v>
      </c>
    </row>
    <row r="107" s="14" customFormat="1">
      <c r="A107" s="14"/>
      <c r="B107" s="235"/>
      <c r="C107" s="236"/>
      <c r="D107" s="226" t="s">
        <v>135</v>
      </c>
      <c r="E107" s="237" t="s">
        <v>19</v>
      </c>
      <c r="F107" s="238" t="s">
        <v>564</v>
      </c>
      <c r="G107" s="236"/>
      <c r="H107" s="239">
        <v>2.3999999999999999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135</v>
      </c>
      <c r="AU107" s="245" t="s">
        <v>85</v>
      </c>
      <c r="AV107" s="14" t="s">
        <v>85</v>
      </c>
      <c r="AW107" s="14" t="s">
        <v>37</v>
      </c>
      <c r="AX107" s="14" t="s">
        <v>75</v>
      </c>
      <c r="AY107" s="245" t="s">
        <v>124</v>
      </c>
    </row>
    <row r="108" s="15" customFormat="1">
      <c r="A108" s="15"/>
      <c r="B108" s="246"/>
      <c r="C108" s="247"/>
      <c r="D108" s="226" t="s">
        <v>135</v>
      </c>
      <c r="E108" s="248" t="s">
        <v>19</v>
      </c>
      <c r="F108" s="249" t="s">
        <v>175</v>
      </c>
      <c r="G108" s="247"/>
      <c r="H108" s="250">
        <v>23.399999999999999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135</v>
      </c>
      <c r="AU108" s="256" t="s">
        <v>85</v>
      </c>
      <c r="AV108" s="15" t="s">
        <v>144</v>
      </c>
      <c r="AW108" s="15" t="s">
        <v>37</v>
      </c>
      <c r="AX108" s="15" t="s">
        <v>75</v>
      </c>
      <c r="AY108" s="256" t="s">
        <v>124</v>
      </c>
    </row>
    <row r="109" s="13" customFormat="1">
      <c r="A109" s="13"/>
      <c r="B109" s="224"/>
      <c r="C109" s="225"/>
      <c r="D109" s="226" t="s">
        <v>135</v>
      </c>
      <c r="E109" s="227" t="s">
        <v>19</v>
      </c>
      <c r="F109" s="228" t="s">
        <v>176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135</v>
      </c>
      <c r="AU109" s="234" t="s">
        <v>85</v>
      </c>
      <c r="AV109" s="13" t="s">
        <v>83</v>
      </c>
      <c r="AW109" s="13" t="s">
        <v>37</v>
      </c>
      <c r="AX109" s="13" t="s">
        <v>75</v>
      </c>
      <c r="AY109" s="234" t="s">
        <v>124</v>
      </c>
    </row>
    <row r="110" s="14" customFormat="1">
      <c r="A110" s="14"/>
      <c r="B110" s="235"/>
      <c r="C110" s="236"/>
      <c r="D110" s="226" t="s">
        <v>135</v>
      </c>
      <c r="E110" s="237" t="s">
        <v>19</v>
      </c>
      <c r="F110" s="238" t="s">
        <v>565</v>
      </c>
      <c r="G110" s="236"/>
      <c r="H110" s="239">
        <v>16.949999999999999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135</v>
      </c>
      <c r="AU110" s="245" t="s">
        <v>85</v>
      </c>
      <c r="AV110" s="14" t="s">
        <v>85</v>
      </c>
      <c r="AW110" s="14" t="s">
        <v>37</v>
      </c>
      <c r="AX110" s="14" t="s">
        <v>75</v>
      </c>
      <c r="AY110" s="245" t="s">
        <v>124</v>
      </c>
    </row>
    <row r="111" s="15" customFormat="1">
      <c r="A111" s="15"/>
      <c r="B111" s="246"/>
      <c r="C111" s="247"/>
      <c r="D111" s="226" t="s">
        <v>135</v>
      </c>
      <c r="E111" s="248" t="s">
        <v>19</v>
      </c>
      <c r="F111" s="249" t="s">
        <v>175</v>
      </c>
      <c r="G111" s="247"/>
      <c r="H111" s="250">
        <v>16.949999999999999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135</v>
      </c>
      <c r="AU111" s="256" t="s">
        <v>85</v>
      </c>
      <c r="AV111" s="15" t="s">
        <v>144</v>
      </c>
      <c r="AW111" s="15" t="s">
        <v>37</v>
      </c>
      <c r="AX111" s="15" t="s">
        <v>75</v>
      </c>
      <c r="AY111" s="256" t="s">
        <v>124</v>
      </c>
    </row>
    <row r="112" s="16" customFormat="1">
      <c r="A112" s="16"/>
      <c r="B112" s="257"/>
      <c r="C112" s="258"/>
      <c r="D112" s="226" t="s">
        <v>135</v>
      </c>
      <c r="E112" s="259" t="s">
        <v>19</v>
      </c>
      <c r="F112" s="260" t="s">
        <v>178</v>
      </c>
      <c r="G112" s="258"/>
      <c r="H112" s="261">
        <v>40.350000000000001</v>
      </c>
      <c r="I112" s="262"/>
      <c r="J112" s="258"/>
      <c r="K112" s="258"/>
      <c r="L112" s="263"/>
      <c r="M112" s="264"/>
      <c r="N112" s="265"/>
      <c r="O112" s="265"/>
      <c r="P112" s="265"/>
      <c r="Q112" s="265"/>
      <c r="R112" s="265"/>
      <c r="S112" s="265"/>
      <c r="T112" s="26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67" t="s">
        <v>135</v>
      </c>
      <c r="AU112" s="267" t="s">
        <v>85</v>
      </c>
      <c r="AV112" s="16" t="s">
        <v>131</v>
      </c>
      <c r="AW112" s="16" t="s">
        <v>37</v>
      </c>
      <c r="AX112" s="16" t="s">
        <v>83</v>
      </c>
      <c r="AY112" s="267" t="s">
        <v>124</v>
      </c>
    </row>
    <row r="113" s="2" customFormat="1" ht="24.15" customHeight="1">
      <c r="A113" s="40"/>
      <c r="B113" s="41"/>
      <c r="C113" s="206" t="s">
        <v>155</v>
      </c>
      <c r="D113" s="206" t="s">
        <v>126</v>
      </c>
      <c r="E113" s="207" t="s">
        <v>566</v>
      </c>
      <c r="F113" s="208" t="s">
        <v>567</v>
      </c>
      <c r="G113" s="209" t="s">
        <v>171</v>
      </c>
      <c r="H113" s="210">
        <v>1.5</v>
      </c>
      <c r="I113" s="211"/>
      <c r="J113" s="212">
        <f>ROUND(I113*H113,2)</f>
        <v>0</v>
      </c>
      <c r="K113" s="208" t="s">
        <v>130</v>
      </c>
      <c r="L113" s="46"/>
      <c r="M113" s="213" t="s">
        <v>19</v>
      </c>
      <c r="N113" s="214" t="s">
        <v>46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131</v>
      </c>
      <c r="AT113" s="217" t="s">
        <v>126</v>
      </c>
      <c r="AU113" s="217" t="s">
        <v>85</v>
      </c>
      <c r="AY113" s="19" t="s">
        <v>124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83</v>
      </c>
      <c r="BK113" s="218">
        <f>ROUND(I113*H113,2)</f>
        <v>0</v>
      </c>
      <c r="BL113" s="19" t="s">
        <v>131</v>
      </c>
      <c r="BM113" s="217" t="s">
        <v>568</v>
      </c>
    </row>
    <row r="114" s="2" customFormat="1">
      <c r="A114" s="40"/>
      <c r="B114" s="41"/>
      <c r="C114" s="42"/>
      <c r="D114" s="219" t="s">
        <v>133</v>
      </c>
      <c r="E114" s="42"/>
      <c r="F114" s="220" t="s">
        <v>569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133</v>
      </c>
      <c r="AU114" s="19" t="s">
        <v>85</v>
      </c>
    </row>
    <row r="115" s="13" customFormat="1">
      <c r="A115" s="13"/>
      <c r="B115" s="224"/>
      <c r="C115" s="225"/>
      <c r="D115" s="226" t="s">
        <v>135</v>
      </c>
      <c r="E115" s="227" t="s">
        <v>19</v>
      </c>
      <c r="F115" s="228" t="s">
        <v>136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135</v>
      </c>
      <c r="AU115" s="234" t="s">
        <v>85</v>
      </c>
      <c r="AV115" s="13" t="s">
        <v>83</v>
      </c>
      <c r="AW115" s="13" t="s">
        <v>37</v>
      </c>
      <c r="AX115" s="13" t="s">
        <v>75</v>
      </c>
      <c r="AY115" s="234" t="s">
        <v>124</v>
      </c>
    </row>
    <row r="116" s="14" customFormat="1">
      <c r="A116" s="14"/>
      <c r="B116" s="235"/>
      <c r="C116" s="236"/>
      <c r="D116" s="226" t="s">
        <v>135</v>
      </c>
      <c r="E116" s="237" t="s">
        <v>19</v>
      </c>
      <c r="F116" s="238" t="s">
        <v>570</v>
      </c>
      <c r="G116" s="236"/>
      <c r="H116" s="239">
        <v>1.5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135</v>
      </c>
      <c r="AU116" s="245" t="s">
        <v>85</v>
      </c>
      <c r="AV116" s="14" t="s">
        <v>85</v>
      </c>
      <c r="AW116" s="14" t="s">
        <v>37</v>
      </c>
      <c r="AX116" s="14" t="s">
        <v>83</v>
      </c>
      <c r="AY116" s="245" t="s">
        <v>124</v>
      </c>
    </row>
    <row r="117" s="2" customFormat="1" ht="24.15" customHeight="1">
      <c r="A117" s="40"/>
      <c r="B117" s="41"/>
      <c r="C117" s="206" t="s">
        <v>161</v>
      </c>
      <c r="D117" s="206" t="s">
        <v>126</v>
      </c>
      <c r="E117" s="207" t="s">
        <v>180</v>
      </c>
      <c r="F117" s="208" t="s">
        <v>181</v>
      </c>
      <c r="G117" s="209" t="s">
        <v>171</v>
      </c>
      <c r="H117" s="210">
        <v>22.5</v>
      </c>
      <c r="I117" s="211"/>
      <c r="J117" s="212">
        <f>ROUND(I117*H117,2)</f>
        <v>0</v>
      </c>
      <c r="K117" s="208" t="s">
        <v>130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131</v>
      </c>
      <c r="AT117" s="217" t="s">
        <v>126</v>
      </c>
      <c r="AU117" s="217" t="s">
        <v>85</v>
      </c>
      <c r="AY117" s="19" t="s">
        <v>124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83</v>
      </c>
      <c r="BK117" s="218">
        <f>ROUND(I117*H117,2)</f>
        <v>0</v>
      </c>
      <c r="BL117" s="19" t="s">
        <v>131</v>
      </c>
      <c r="BM117" s="217" t="s">
        <v>571</v>
      </c>
    </row>
    <row r="118" s="2" customFormat="1">
      <c r="A118" s="40"/>
      <c r="B118" s="41"/>
      <c r="C118" s="42"/>
      <c r="D118" s="219" t="s">
        <v>133</v>
      </c>
      <c r="E118" s="42"/>
      <c r="F118" s="220" t="s">
        <v>183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133</v>
      </c>
      <c r="AU118" s="19" t="s">
        <v>85</v>
      </c>
    </row>
    <row r="119" s="14" customFormat="1">
      <c r="A119" s="14"/>
      <c r="B119" s="235"/>
      <c r="C119" s="236"/>
      <c r="D119" s="226" t="s">
        <v>135</v>
      </c>
      <c r="E119" s="237" t="s">
        <v>19</v>
      </c>
      <c r="F119" s="238" t="s">
        <v>572</v>
      </c>
      <c r="G119" s="236"/>
      <c r="H119" s="239">
        <v>22.5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135</v>
      </c>
      <c r="AU119" s="245" t="s">
        <v>85</v>
      </c>
      <c r="AV119" s="14" t="s">
        <v>85</v>
      </c>
      <c r="AW119" s="14" t="s">
        <v>37</v>
      </c>
      <c r="AX119" s="14" t="s">
        <v>83</v>
      </c>
      <c r="AY119" s="245" t="s">
        <v>124</v>
      </c>
    </row>
    <row r="120" s="2" customFormat="1" ht="37.8" customHeight="1">
      <c r="A120" s="40"/>
      <c r="B120" s="41"/>
      <c r="C120" s="206" t="s">
        <v>168</v>
      </c>
      <c r="D120" s="206" t="s">
        <v>126</v>
      </c>
      <c r="E120" s="207" t="s">
        <v>187</v>
      </c>
      <c r="F120" s="208" t="s">
        <v>188</v>
      </c>
      <c r="G120" s="209" t="s">
        <v>171</v>
      </c>
      <c r="H120" s="210">
        <v>64.349999999999994</v>
      </c>
      <c r="I120" s="211"/>
      <c r="J120" s="212">
        <f>ROUND(I120*H120,2)</f>
        <v>0</v>
      </c>
      <c r="K120" s="208" t="s">
        <v>130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131</v>
      </c>
      <c r="AT120" s="217" t="s">
        <v>126</v>
      </c>
      <c r="AU120" s="217" t="s">
        <v>85</v>
      </c>
      <c r="AY120" s="19" t="s">
        <v>124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83</v>
      </c>
      <c r="BK120" s="218">
        <f>ROUND(I120*H120,2)</f>
        <v>0</v>
      </c>
      <c r="BL120" s="19" t="s">
        <v>131</v>
      </c>
      <c r="BM120" s="217" t="s">
        <v>573</v>
      </c>
    </row>
    <row r="121" s="2" customFormat="1">
      <c r="A121" s="40"/>
      <c r="B121" s="41"/>
      <c r="C121" s="42"/>
      <c r="D121" s="219" t="s">
        <v>133</v>
      </c>
      <c r="E121" s="42"/>
      <c r="F121" s="220" t="s">
        <v>190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133</v>
      </c>
      <c r="AU121" s="19" t="s">
        <v>85</v>
      </c>
    </row>
    <row r="122" s="14" customFormat="1">
      <c r="A122" s="14"/>
      <c r="B122" s="235"/>
      <c r="C122" s="236"/>
      <c r="D122" s="226" t="s">
        <v>135</v>
      </c>
      <c r="E122" s="237" t="s">
        <v>19</v>
      </c>
      <c r="F122" s="238" t="s">
        <v>574</v>
      </c>
      <c r="G122" s="236"/>
      <c r="H122" s="239">
        <v>23.399999999999999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135</v>
      </c>
      <c r="AU122" s="245" t="s">
        <v>85</v>
      </c>
      <c r="AV122" s="14" t="s">
        <v>85</v>
      </c>
      <c r="AW122" s="14" t="s">
        <v>37</v>
      </c>
      <c r="AX122" s="14" t="s">
        <v>75</v>
      </c>
      <c r="AY122" s="245" t="s">
        <v>124</v>
      </c>
    </row>
    <row r="123" s="14" customFormat="1">
      <c r="A123" s="14"/>
      <c r="B123" s="235"/>
      <c r="C123" s="236"/>
      <c r="D123" s="226" t="s">
        <v>135</v>
      </c>
      <c r="E123" s="237" t="s">
        <v>19</v>
      </c>
      <c r="F123" s="238" t="s">
        <v>575</v>
      </c>
      <c r="G123" s="236"/>
      <c r="H123" s="239">
        <v>16.949999999999999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135</v>
      </c>
      <c r="AU123" s="245" t="s">
        <v>85</v>
      </c>
      <c r="AV123" s="14" t="s">
        <v>85</v>
      </c>
      <c r="AW123" s="14" t="s">
        <v>37</v>
      </c>
      <c r="AX123" s="14" t="s">
        <v>75</v>
      </c>
      <c r="AY123" s="245" t="s">
        <v>124</v>
      </c>
    </row>
    <row r="124" s="14" customFormat="1">
      <c r="A124" s="14"/>
      <c r="B124" s="235"/>
      <c r="C124" s="236"/>
      <c r="D124" s="226" t="s">
        <v>135</v>
      </c>
      <c r="E124" s="237" t="s">
        <v>19</v>
      </c>
      <c r="F124" s="238" t="s">
        <v>576</v>
      </c>
      <c r="G124" s="236"/>
      <c r="H124" s="239">
        <v>1.5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135</v>
      </c>
      <c r="AU124" s="245" t="s">
        <v>85</v>
      </c>
      <c r="AV124" s="14" t="s">
        <v>85</v>
      </c>
      <c r="AW124" s="14" t="s">
        <v>37</v>
      </c>
      <c r="AX124" s="14" t="s">
        <v>75</v>
      </c>
      <c r="AY124" s="245" t="s">
        <v>124</v>
      </c>
    </row>
    <row r="125" s="14" customFormat="1">
      <c r="A125" s="14"/>
      <c r="B125" s="235"/>
      <c r="C125" s="236"/>
      <c r="D125" s="226" t="s">
        <v>135</v>
      </c>
      <c r="E125" s="237" t="s">
        <v>19</v>
      </c>
      <c r="F125" s="238" t="s">
        <v>577</v>
      </c>
      <c r="G125" s="236"/>
      <c r="H125" s="239">
        <v>22.5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135</v>
      </c>
      <c r="AU125" s="245" t="s">
        <v>85</v>
      </c>
      <c r="AV125" s="14" t="s">
        <v>85</v>
      </c>
      <c r="AW125" s="14" t="s">
        <v>37</v>
      </c>
      <c r="AX125" s="14" t="s">
        <v>75</v>
      </c>
      <c r="AY125" s="245" t="s">
        <v>124</v>
      </c>
    </row>
    <row r="126" s="16" customFormat="1">
      <c r="A126" s="16"/>
      <c r="B126" s="257"/>
      <c r="C126" s="258"/>
      <c r="D126" s="226" t="s">
        <v>135</v>
      </c>
      <c r="E126" s="259" t="s">
        <v>19</v>
      </c>
      <c r="F126" s="260" t="s">
        <v>178</v>
      </c>
      <c r="G126" s="258"/>
      <c r="H126" s="261">
        <v>64.349999999999994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7" t="s">
        <v>135</v>
      </c>
      <c r="AU126" s="267" t="s">
        <v>85</v>
      </c>
      <c r="AV126" s="16" t="s">
        <v>131</v>
      </c>
      <c r="AW126" s="16" t="s">
        <v>37</v>
      </c>
      <c r="AX126" s="16" t="s">
        <v>83</v>
      </c>
      <c r="AY126" s="267" t="s">
        <v>124</v>
      </c>
    </row>
    <row r="127" s="2" customFormat="1" ht="37.8" customHeight="1">
      <c r="A127" s="40"/>
      <c r="B127" s="41"/>
      <c r="C127" s="206" t="s">
        <v>179</v>
      </c>
      <c r="D127" s="206" t="s">
        <v>126</v>
      </c>
      <c r="E127" s="207" t="s">
        <v>195</v>
      </c>
      <c r="F127" s="208" t="s">
        <v>196</v>
      </c>
      <c r="G127" s="209" t="s">
        <v>171</v>
      </c>
      <c r="H127" s="210">
        <v>128.69999999999999</v>
      </c>
      <c r="I127" s="211"/>
      <c r="J127" s="212">
        <f>ROUND(I127*H127,2)</f>
        <v>0</v>
      </c>
      <c r="K127" s="208" t="s">
        <v>130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131</v>
      </c>
      <c r="AT127" s="217" t="s">
        <v>126</v>
      </c>
      <c r="AU127" s="217" t="s">
        <v>85</v>
      </c>
      <c r="AY127" s="19" t="s">
        <v>124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83</v>
      </c>
      <c r="BK127" s="218">
        <f>ROUND(I127*H127,2)</f>
        <v>0</v>
      </c>
      <c r="BL127" s="19" t="s">
        <v>131</v>
      </c>
      <c r="BM127" s="217" t="s">
        <v>578</v>
      </c>
    </row>
    <row r="128" s="2" customFormat="1">
      <c r="A128" s="40"/>
      <c r="B128" s="41"/>
      <c r="C128" s="42"/>
      <c r="D128" s="219" t="s">
        <v>133</v>
      </c>
      <c r="E128" s="42"/>
      <c r="F128" s="220" t="s">
        <v>198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133</v>
      </c>
      <c r="AU128" s="19" t="s">
        <v>85</v>
      </c>
    </row>
    <row r="129" s="13" customFormat="1">
      <c r="A129" s="13"/>
      <c r="B129" s="224"/>
      <c r="C129" s="225"/>
      <c r="D129" s="226" t="s">
        <v>135</v>
      </c>
      <c r="E129" s="227" t="s">
        <v>19</v>
      </c>
      <c r="F129" s="228" t="s">
        <v>199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135</v>
      </c>
      <c r="AU129" s="234" t="s">
        <v>85</v>
      </c>
      <c r="AV129" s="13" t="s">
        <v>83</v>
      </c>
      <c r="AW129" s="13" t="s">
        <v>37</v>
      </c>
      <c r="AX129" s="13" t="s">
        <v>75</v>
      </c>
      <c r="AY129" s="234" t="s">
        <v>124</v>
      </c>
    </row>
    <row r="130" s="14" customFormat="1">
      <c r="A130" s="14"/>
      <c r="B130" s="235"/>
      <c r="C130" s="236"/>
      <c r="D130" s="226" t="s">
        <v>135</v>
      </c>
      <c r="E130" s="237" t="s">
        <v>19</v>
      </c>
      <c r="F130" s="238" t="s">
        <v>579</v>
      </c>
      <c r="G130" s="236"/>
      <c r="H130" s="239">
        <v>46.799999999999997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135</v>
      </c>
      <c r="AU130" s="245" t="s">
        <v>85</v>
      </c>
      <c r="AV130" s="14" t="s">
        <v>85</v>
      </c>
      <c r="AW130" s="14" t="s">
        <v>37</v>
      </c>
      <c r="AX130" s="14" t="s">
        <v>75</v>
      </c>
      <c r="AY130" s="245" t="s">
        <v>124</v>
      </c>
    </row>
    <row r="131" s="14" customFormat="1">
      <c r="A131" s="14"/>
      <c r="B131" s="235"/>
      <c r="C131" s="236"/>
      <c r="D131" s="226" t="s">
        <v>135</v>
      </c>
      <c r="E131" s="237" t="s">
        <v>19</v>
      </c>
      <c r="F131" s="238" t="s">
        <v>580</v>
      </c>
      <c r="G131" s="236"/>
      <c r="H131" s="239">
        <v>33.899999999999999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135</v>
      </c>
      <c r="AU131" s="245" t="s">
        <v>85</v>
      </c>
      <c r="AV131" s="14" t="s">
        <v>85</v>
      </c>
      <c r="AW131" s="14" t="s">
        <v>37</v>
      </c>
      <c r="AX131" s="14" t="s">
        <v>75</v>
      </c>
      <c r="AY131" s="245" t="s">
        <v>124</v>
      </c>
    </row>
    <row r="132" s="14" customFormat="1">
      <c r="A132" s="14"/>
      <c r="B132" s="235"/>
      <c r="C132" s="236"/>
      <c r="D132" s="226" t="s">
        <v>135</v>
      </c>
      <c r="E132" s="237" t="s">
        <v>19</v>
      </c>
      <c r="F132" s="238" t="s">
        <v>581</v>
      </c>
      <c r="G132" s="236"/>
      <c r="H132" s="239">
        <v>3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135</v>
      </c>
      <c r="AU132" s="245" t="s">
        <v>85</v>
      </c>
      <c r="AV132" s="14" t="s">
        <v>85</v>
      </c>
      <c r="AW132" s="14" t="s">
        <v>37</v>
      </c>
      <c r="AX132" s="14" t="s">
        <v>75</v>
      </c>
      <c r="AY132" s="245" t="s">
        <v>124</v>
      </c>
    </row>
    <row r="133" s="14" customFormat="1">
      <c r="A133" s="14"/>
      <c r="B133" s="235"/>
      <c r="C133" s="236"/>
      <c r="D133" s="226" t="s">
        <v>135</v>
      </c>
      <c r="E133" s="237" t="s">
        <v>19</v>
      </c>
      <c r="F133" s="238" t="s">
        <v>582</v>
      </c>
      <c r="G133" s="236"/>
      <c r="H133" s="239">
        <v>45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135</v>
      </c>
      <c r="AU133" s="245" t="s">
        <v>85</v>
      </c>
      <c r="AV133" s="14" t="s">
        <v>85</v>
      </c>
      <c r="AW133" s="14" t="s">
        <v>37</v>
      </c>
      <c r="AX133" s="14" t="s">
        <v>75</v>
      </c>
      <c r="AY133" s="245" t="s">
        <v>124</v>
      </c>
    </row>
    <row r="134" s="16" customFormat="1">
      <c r="A134" s="16"/>
      <c r="B134" s="257"/>
      <c r="C134" s="258"/>
      <c r="D134" s="226" t="s">
        <v>135</v>
      </c>
      <c r="E134" s="259" t="s">
        <v>19</v>
      </c>
      <c r="F134" s="260" t="s">
        <v>178</v>
      </c>
      <c r="G134" s="258"/>
      <c r="H134" s="261">
        <v>128.69999999999999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7" t="s">
        <v>135</v>
      </c>
      <c r="AU134" s="267" t="s">
        <v>85</v>
      </c>
      <c r="AV134" s="16" t="s">
        <v>131</v>
      </c>
      <c r="AW134" s="16" t="s">
        <v>37</v>
      </c>
      <c r="AX134" s="16" t="s">
        <v>83</v>
      </c>
      <c r="AY134" s="267" t="s">
        <v>124</v>
      </c>
    </row>
    <row r="135" s="2" customFormat="1" ht="24.15" customHeight="1">
      <c r="A135" s="40"/>
      <c r="B135" s="41"/>
      <c r="C135" s="206" t="s">
        <v>186</v>
      </c>
      <c r="D135" s="206" t="s">
        <v>126</v>
      </c>
      <c r="E135" s="207" t="s">
        <v>204</v>
      </c>
      <c r="F135" s="208" t="s">
        <v>205</v>
      </c>
      <c r="G135" s="209" t="s">
        <v>206</v>
      </c>
      <c r="H135" s="210">
        <v>115.83</v>
      </c>
      <c r="I135" s="211"/>
      <c r="J135" s="212">
        <f>ROUND(I135*H135,2)</f>
        <v>0</v>
      </c>
      <c r="K135" s="208" t="s">
        <v>130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131</v>
      </c>
      <c r="AT135" s="217" t="s">
        <v>126</v>
      </c>
      <c r="AU135" s="217" t="s">
        <v>85</v>
      </c>
      <c r="AY135" s="19" t="s">
        <v>124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83</v>
      </c>
      <c r="BK135" s="218">
        <f>ROUND(I135*H135,2)</f>
        <v>0</v>
      </c>
      <c r="BL135" s="19" t="s">
        <v>131</v>
      </c>
      <c r="BM135" s="217" t="s">
        <v>583</v>
      </c>
    </row>
    <row r="136" s="2" customFormat="1">
      <c r="A136" s="40"/>
      <c r="B136" s="41"/>
      <c r="C136" s="42"/>
      <c r="D136" s="219" t="s">
        <v>133</v>
      </c>
      <c r="E136" s="42"/>
      <c r="F136" s="220" t="s">
        <v>208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133</v>
      </c>
      <c r="AU136" s="19" t="s">
        <v>85</v>
      </c>
    </row>
    <row r="137" s="14" customFormat="1">
      <c r="A137" s="14"/>
      <c r="B137" s="235"/>
      <c r="C137" s="236"/>
      <c r="D137" s="226" t="s">
        <v>135</v>
      </c>
      <c r="E137" s="237" t="s">
        <v>19</v>
      </c>
      <c r="F137" s="238" t="s">
        <v>584</v>
      </c>
      <c r="G137" s="236"/>
      <c r="H137" s="239">
        <v>42.119999999999997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135</v>
      </c>
      <c r="AU137" s="245" t="s">
        <v>85</v>
      </c>
      <c r="AV137" s="14" t="s">
        <v>85</v>
      </c>
      <c r="AW137" s="14" t="s">
        <v>37</v>
      </c>
      <c r="AX137" s="14" t="s">
        <v>75</v>
      </c>
      <c r="AY137" s="245" t="s">
        <v>124</v>
      </c>
    </row>
    <row r="138" s="14" customFormat="1">
      <c r="A138" s="14"/>
      <c r="B138" s="235"/>
      <c r="C138" s="236"/>
      <c r="D138" s="226" t="s">
        <v>135</v>
      </c>
      <c r="E138" s="237" t="s">
        <v>19</v>
      </c>
      <c r="F138" s="238" t="s">
        <v>585</v>
      </c>
      <c r="G138" s="236"/>
      <c r="H138" s="239">
        <v>30.510000000000002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135</v>
      </c>
      <c r="AU138" s="245" t="s">
        <v>85</v>
      </c>
      <c r="AV138" s="14" t="s">
        <v>85</v>
      </c>
      <c r="AW138" s="14" t="s">
        <v>37</v>
      </c>
      <c r="AX138" s="14" t="s">
        <v>75</v>
      </c>
      <c r="AY138" s="245" t="s">
        <v>124</v>
      </c>
    </row>
    <row r="139" s="14" customFormat="1">
      <c r="A139" s="14"/>
      <c r="B139" s="235"/>
      <c r="C139" s="236"/>
      <c r="D139" s="226" t="s">
        <v>135</v>
      </c>
      <c r="E139" s="237" t="s">
        <v>19</v>
      </c>
      <c r="F139" s="238" t="s">
        <v>586</v>
      </c>
      <c r="G139" s="236"/>
      <c r="H139" s="239">
        <v>2.7000000000000002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135</v>
      </c>
      <c r="AU139" s="245" t="s">
        <v>85</v>
      </c>
      <c r="AV139" s="14" t="s">
        <v>85</v>
      </c>
      <c r="AW139" s="14" t="s">
        <v>37</v>
      </c>
      <c r="AX139" s="14" t="s">
        <v>75</v>
      </c>
      <c r="AY139" s="245" t="s">
        <v>124</v>
      </c>
    </row>
    <row r="140" s="14" customFormat="1">
      <c r="A140" s="14"/>
      <c r="B140" s="235"/>
      <c r="C140" s="236"/>
      <c r="D140" s="226" t="s">
        <v>135</v>
      </c>
      <c r="E140" s="237" t="s">
        <v>19</v>
      </c>
      <c r="F140" s="238" t="s">
        <v>587</v>
      </c>
      <c r="G140" s="236"/>
      <c r="H140" s="239">
        <v>40.5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135</v>
      </c>
      <c r="AU140" s="245" t="s">
        <v>85</v>
      </c>
      <c r="AV140" s="14" t="s">
        <v>85</v>
      </c>
      <c r="AW140" s="14" t="s">
        <v>37</v>
      </c>
      <c r="AX140" s="14" t="s">
        <v>75</v>
      </c>
      <c r="AY140" s="245" t="s">
        <v>124</v>
      </c>
    </row>
    <row r="141" s="16" customFormat="1">
      <c r="A141" s="16"/>
      <c r="B141" s="257"/>
      <c r="C141" s="258"/>
      <c r="D141" s="226" t="s">
        <v>135</v>
      </c>
      <c r="E141" s="259" t="s">
        <v>19</v>
      </c>
      <c r="F141" s="260" t="s">
        <v>178</v>
      </c>
      <c r="G141" s="258"/>
      <c r="H141" s="261">
        <v>115.83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7" t="s">
        <v>135</v>
      </c>
      <c r="AU141" s="267" t="s">
        <v>85</v>
      </c>
      <c r="AV141" s="16" t="s">
        <v>131</v>
      </c>
      <c r="AW141" s="16" t="s">
        <v>37</v>
      </c>
      <c r="AX141" s="16" t="s">
        <v>83</v>
      </c>
      <c r="AY141" s="267" t="s">
        <v>124</v>
      </c>
    </row>
    <row r="142" s="2" customFormat="1" ht="24.15" customHeight="1">
      <c r="A142" s="40"/>
      <c r="B142" s="41"/>
      <c r="C142" s="206" t="s">
        <v>194</v>
      </c>
      <c r="D142" s="206" t="s">
        <v>126</v>
      </c>
      <c r="E142" s="207" t="s">
        <v>213</v>
      </c>
      <c r="F142" s="208" t="s">
        <v>214</v>
      </c>
      <c r="G142" s="209" t="s">
        <v>171</v>
      </c>
      <c r="H142" s="210">
        <v>64.349999999999994</v>
      </c>
      <c r="I142" s="211"/>
      <c r="J142" s="212">
        <f>ROUND(I142*H142,2)</f>
        <v>0</v>
      </c>
      <c r="K142" s="208" t="s">
        <v>130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131</v>
      </c>
      <c r="AT142" s="217" t="s">
        <v>126</v>
      </c>
      <c r="AU142" s="217" t="s">
        <v>85</v>
      </c>
      <c r="AY142" s="19" t="s">
        <v>124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83</v>
      </c>
      <c r="BK142" s="218">
        <f>ROUND(I142*H142,2)</f>
        <v>0</v>
      </c>
      <c r="BL142" s="19" t="s">
        <v>131</v>
      </c>
      <c r="BM142" s="217" t="s">
        <v>588</v>
      </c>
    </row>
    <row r="143" s="2" customFormat="1">
      <c r="A143" s="40"/>
      <c r="B143" s="41"/>
      <c r="C143" s="42"/>
      <c r="D143" s="219" t="s">
        <v>133</v>
      </c>
      <c r="E143" s="42"/>
      <c r="F143" s="220" t="s">
        <v>216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133</v>
      </c>
      <c r="AU143" s="19" t="s">
        <v>85</v>
      </c>
    </row>
    <row r="144" s="14" customFormat="1">
      <c r="A144" s="14"/>
      <c r="B144" s="235"/>
      <c r="C144" s="236"/>
      <c r="D144" s="226" t="s">
        <v>135</v>
      </c>
      <c r="E144" s="237" t="s">
        <v>19</v>
      </c>
      <c r="F144" s="238" t="s">
        <v>574</v>
      </c>
      <c r="G144" s="236"/>
      <c r="H144" s="239">
        <v>23.399999999999999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135</v>
      </c>
      <c r="AU144" s="245" t="s">
        <v>85</v>
      </c>
      <c r="AV144" s="14" t="s">
        <v>85</v>
      </c>
      <c r="AW144" s="14" t="s">
        <v>37</v>
      </c>
      <c r="AX144" s="14" t="s">
        <v>75</v>
      </c>
      <c r="AY144" s="245" t="s">
        <v>124</v>
      </c>
    </row>
    <row r="145" s="14" customFormat="1">
      <c r="A145" s="14"/>
      <c r="B145" s="235"/>
      <c r="C145" s="236"/>
      <c r="D145" s="226" t="s">
        <v>135</v>
      </c>
      <c r="E145" s="237" t="s">
        <v>19</v>
      </c>
      <c r="F145" s="238" t="s">
        <v>575</v>
      </c>
      <c r="G145" s="236"/>
      <c r="H145" s="239">
        <v>16.949999999999999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135</v>
      </c>
      <c r="AU145" s="245" t="s">
        <v>85</v>
      </c>
      <c r="AV145" s="14" t="s">
        <v>85</v>
      </c>
      <c r="AW145" s="14" t="s">
        <v>37</v>
      </c>
      <c r="AX145" s="14" t="s">
        <v>75</v>
      </c>
      <c r="AY145" s="245" t="s">
        <v>124</v>
      </c>
    </row>
    <row r="146" s="14" customFormat="1">
      <c r="A146" s="14"/>
      <c r="B146" s="235"/>
      <c r="C146" s="236"/>
      <c r="D146" s="226" t="s">
        <v>135</v>
      </c>
      <c r="E146" s="237" t="s">
        <v>19</v>
      </c>
      <c r="F146" s="238" t="s">
        <v>576</v>
      </c>
      <c r="G146" s="236"/>
      <c r="H146" s="239">
        <v>1.5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135</v>
      </c>
      <c r="AU146" s="245" t="s">
        <v>85</v>
      </c>
      <c r="AV146" s="14" t="s">
        <v>85</v>
      </c>
      <c r="AW146" s="14" t="s">
        <v>37</v>
      </c>
      <c r="AX146" s="14" t="s">
        <v>75</v>
      </c>
      <c r="AY146" s="245" t="s">
        <v>124</v>
      </c>
    </row>
    <row r="147" s="14" customFormat="1">
      <c r="A147" s="14"/>
      <c r="B147" s="235"/>
      <c r="C147" s="236"/>
      <c r="D147" s="226" t="s">
        <v>135</v>
      </c>
      <c r="E147" s="237" t="s">
        <v>19</v>
      </c>
      <c r="F147" s="238" t="s">
        <v>577</v>
      </c>
      <c r="G147" s="236"/>
      <c r="H147" s="239">
        <v>22.5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135</v>
      </c>
      <c r="AU147" s="245" t="s">
        <v>85</v>
      </c>
      <c r="AV147" s="14" t="s">
        <v>85</v>
      </c>
      <c r="AW147" s="14" t="s">
        <v>37</v>
      </c>
      <c r="AX147" s="14" t="s">
        <v>75</v>
      </c>
      <c r="AY147" s="245" t="s">
        <v>124</v>
      </c>
    </row>
    <row r="148" s="16" customFormat="1">
      <c r="A148" s="16"/>
      <c r="B148" s="257"/>
      <c r="C148" s="258"/>
      <c r="D148" s="226" t="s">
        <v>135</v>
      </c>
      <c r="E148" s="259" t="s">
        <v>19</v>
      </c>
      <c r="F148" s="260" t="s">
        <v>178</v>
      </c>
      <c r="G148" s="258"/>
      <c r="H148" s="261">
        <v>64.349999999999994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67" t="s">
        <v>135</v>
      </c>
      <c r="AU148" s="267" t="s">
        <v>85</v>
      </c>
      <c r="AV148" s="16" t="s">
        <v>131</v>
      </c>
      <c r="AW148" s="16" t="s">
        <v>37</v>
      </c>
      <c r="AX148" s="16" t="s">
        <v>83</v>
      </c>
      <c r="AY148" s="267" t="s">
        <v>124</v>
      </c>
    </row>
    <row r="149" s="2" customFormat="1" ht="24.15" customHeight="1">
      <c r="A149" s="40"/>
      <c r="B149" s="41"/>
      <c r="C149" s="206" t="s">
        <v>203</v>
      </c>
      <c r="D149" s="206" t="s">
        <v>126</v>
      </c>
      <c r="E149" s="207" t="s">
        <v>589</v>
      </c>
      <c r="F149" s="208" t="s">
        <v>590</v>
      </c>
      <c r="G149" s="209" t="s">
        <v>171</v>
      </c>
      <c r="H149" s="210">
        <v>15</v>
      </c>
      <c r="I149" s="211"/>
      <c r="J149" s="212">
        <f>ROUND(I149*H149,2)</f>
        <v>0</v>
      </c>
      <c r="K149" s="208" t="s">
        <v>130</v>
      </c>
      <c r="L149" s="46"/>
      <c r="M149" s="213" t="s">
        <v>19</v>
      </c>
      <c r="N149" s="214" t="s">
        <v>46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131</v>
      </c>
      <c r="AT149" s="217" t="s">
        <v>126</v>
      </c>
      <c r="AU149" s="217" t="s">
        <v>85</v>
      </c>
      <c r="AY149" s="19" t="s">
        <v>124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83</v>
      </c>
      <c r="BK149" s="218">
        <f>ROUND(I149*H149,2)</f>
        <v>0</v>
      </c>
      <c r="BL149" s="19" t="s">
        <v>131</v>
      </c>
      <c r="BM149" s="217" t="s">
        <v>591</v>
      </c>
    </row>
    <row r="150" s="2" customFormat="1">
      <c r="A150" s="40"/>
      <c r="B150" s="41"/>
      <c r="C150" s="42"/>
      <c r="D150" s="219" t="s">
        <v>133</v>
      </c>
      <c r="E150" s="42"/>
      <c r="F150" s="220" t="s">
        <v>592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133</v>
      </c>
      <c r="AU150" s="19" t="s">
        <v>85</v>
      </c>
    </row>
    <row r="151" s="13" customFormat="1">
      <c r="A151" s="13"/>
      <c r="B151" s="224"/>
      <c r="C151" s="225"/>
      <c r="D151" s="226" t="s">
        <v>135</v>
      </c>
      <c r="E151" s="227" t="s">
        <v>19</v>
      </c>
      <c r="F151" s="228" t="s">
        <v>136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135</v>
      </c>
      <c r="AU151" s="234" t="s">
        <v>85</v>
      </c>
      <c r="AV151" s="13" t="s">
        <v>83</v>
      </c>
      <c r="AW151" s="13" t="s">
        <v>37</v>
      </c>
      <c r="AX151" s="13" t="s">
        <v>75</v>
      </c>
      <c r="AY151" s="234" t="s">
        <v>124</v>
      </c>
    </row>
    <row r="152" s="14" customFormat="1">
      <c r="A152" s="14"/>
      <c r="B152" s="235"/>
      <c r="C152" s="236"/>
      <c r="D152" s="226" t="s">
        <v>135</v>
      </c>
      <c r="E152" s="237" t="s">
        <v>19</v>
      </c>
      <c r="F152" s="238" t="s">
        <v>593</v>
      </c>
      <c r="G152" s="236"/>
      <c r="H152" s="239">
        <v>15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135</v>
      </c>
      <c r="AU152" s="245" t="s">
        <v>85</v>
      </c>
      <c r="AV152" s="14" t="s">
        <v>85</v>
      </c>
      <c r="AW152" s="14" t="s">
        <v>37</v>
      </c>
      <c r="AX152" s="14" t="s">
        <v>83</v>
      </c>
      <c r="AY152" s="245" t="s">
        <v>124</v>
      </c>
    </row>
    <row r="153" s="2" customFormat="1" ht="37.8" customHeight="1">
      <c r="A153" s="40"/>
      <c r="B153" s="41"/>
      <c r="C153" s="206" t="s">
        <v>212</v>
      </c>
      <c r="D153" s="206" t="s">
        <v>126</v>
      </c>
      <c r="E153" s="207" t="s">
        <v>218</v>
      </c>
      <c r="F153" s="208" t="s">
        <v>219</v>
      </c>
      <c r="G153" s="209" t="s">
        <v>171</v>
      </c>
      <c r="H153" s="210">
        <v>2.1000000000000001</v>
      </c>
      <c r="I153" s="211"/>
      <c r="J153" s="212">
        <f>ROUND(I153*H153,2)</f>
        <v>0</v>
      </c>
      <c r="K153" s="208" t="s">
        <v>130</v>
      </c>
      <c r="L153" s="46"/>
      <c r="M153" s="213" t="s">
        <v>19</v>
      </c>
      <c r="N153" s="214" t="s">
        <v>46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131</v>
      </c>
      <c r="AT153" s="217" t="s">
        <v>126</v>
      </c>
      <c r="AU153" s="217" t="s">
        <v>85</v>
      </c>
      <c r="AY153" s="19" t="s">
        <v>124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83</v>
      </c>
      <c r="BK153" s="218">
        <f>ROUND(I153*H153,2)</f>
        <v>0</v>
      </c>
      <c r="BL153" s="19" t="s">
        <v>131</v>
      </c>
      <c r="BM153" s="217" t="s">
        <v>594</v>
      </c>
    </row>
    <row r="154" s="2" customFormat="1">
      <c r="A154" s="40"/>
      <c r="B154" s="41"/>
      <c r="C154" s="42"/>
      <c r="D154" s="219" t="s">
        <v>133</v>
      </c>
      <c r="E154" s="42"/>
      <c r="F154" s="220" t="s">
        <v>221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133</v>
      </c>
      <c r="AU154" s="19" t="s">
        <v>85</v>
      </c>
    </row>
    <row r="155" s="13" customFormat="1">
      <c r="A155" s="13"/>
      <c r="B155" s="224"/>
      <c r="C155" s="225"/>
      <c r="D155" s="226" t="s">
        <v>135</v>
      </c>
      <c r="E155" s="227" t="s">
        <v>19</v>
      </c>
      <c r="F155" s="228" t="s">
        <v>136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135</v>
      </c>
      <c r="AU155" s="234" t="s">
        <v>85</v>
      </c>
      <c r="AV155" s="13" t="s">
        <v>83</v>
      </c>
      <c r="AW155" s="13" t="s">
        <v>37</v>
      </c>
      <c r="AX155" s="13" t="s">
        <v>75</v>
      </c>
      <c r="AY155" s="234" t="s">
        <v>124</v>
      </c>
    </row>
    <row r="156" s="14" customFormat="1">
      <c r="A156" s="14"/>
      <c r="B156" s="235"/>
      <c r="C156" s="236"/>
      <c r="D156" s="226" t="s">
        <v>135</v>
      </c>
      <c r="E156" s="237" t="s">
        <v>19</v>
      </c>
      <c r="F156" s="238" t="s">
        <v>595</v>
      </c>
      <c r="G156" s="236"/>
      <c r="H156" s="239">
        <v>2.1000000000000001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135</v>
      </c>
      <c r="AU156" s="245" t="s">
        <v>85</v>
      </c>
      <c r="AV156" s="14" t="s">
        <v>85</v>
      </c>
      <c r="AW156" s="14" t="s">
        <v>37</v>
      </c>
      <c r="AX156" s="14" t="s">
        <v>83</v>
      </c>
      <c r="AY156" s="245" t="s">
        <v>124</v>
      </c>
    </row>
    <row r="157" s="2" customFormat="1" ht="16.5" customHeight="1">
      <c r="A157" s="40"/>
      <c r="B157" s="41"/>
      <c r="C157" s="268" t="s">
        <v>217</v>
      </c>
      <c r="D157" s="268" t="s">
        <v>224</v>
      </c>
      <c r="E157" s="269" t="s">
        <v>225</v>
      </c>
      <c r="F157" s="270" t="s">
        <v>226</v>
      </c>
      <c r="G157" s="271" t="s">
        <v>206</v>
      </c>
      <c r="H157" s="272">
        <v>30.780000000000001</v>
      </c>
      <c r="I157" s="273"/>
      <c r="J157" s="274">
        <f>ROUND(I157*H157,2)</f>
        <v>0</v>
      </c>
      <c r="K157" s="270" t="s">
        <v>130</v>
      </c>
      <c r="L157" s="275"/>
      <c r="M157" s="276" t="s">
        <v>19</v>
      </c>
      <c r="N157" s="277" t="s">
        <v>46</v>
      </c>
      <c r="O157" s="86"/>
      <c r="P157" s="215">
        <f>O157*H157</f>
        <v>0</v>
      </c>
      <c r="Q157" s="215">
        <v>1</v>
      </c>
      <c r="R157" s="215">
        <f>Q157*H157</f>
        <v>30.780000000000001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179</v>
      </c>
      <c r="AT157" s="217" t="s">
        <v>224</v>
      </c>
      <c r="AU157" s="217" t="s">
        <v>85</v>
      </c>
      <c r="AY157" s="19" t="s">
        <v>124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83</v>
      </c>
      <c r="BK157" s="218">
        <f>ROUND(I157*H157,2)</f>
        <v>0</v>
      </c>
      <c r="BL157" s="19" t="s">
        <v>131</v>
      </c>
      <c r="BM157" s="217" t="s">
        <v>596</v>
      </c>
    </row>
    <row r="158" s="14" customFormat="1">
      <c r="A158" s="14"/>
      <c r="B158" s="235"/>
      <c r="C158" s="236"/>
      <c r="D158" s="226" t="s">
        <v>135</v>
      </c>
      <c r="E158" s="237" t="s">
        <v>19</v>
      </c>
      <c r="F158" s="238" t="s">
        <v>597</v>
      </c>
      <c r="G158" s="236"/>
      <c r="H158" s="239">
        <v>27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135</v>
      </c>
      <c r="AU158" s="245" t="s">
        <v>85</v>
      </c>
      <c r="AV158" s="14" t="s">
        <v>85</v>
      </c>
      <c r="AW158" s="14" t="s">
        <v>37</v>
      </c>
      <c r="AX158" s="14" t="s">
        <v>75</v>
      </c>
      <c r="AY158" s="245" t="s">
        <v>124</v>
      </c>
    </row>
    <row r="159" s="14" customFormat="1">
      <c r="A159" s="14"/>
      <c r="B159" s="235"/>
      <c r="C159" s="236"/>
      <c r="D159" s="226" t="s">
        <v>135</v>
      </c>
      <c r="E159" s="237" t="s">
        <v>19</v>
      </c>
      <c r="F159" s="238" t="s">
        <v>598</v>
      </c>
      <c r="G159" s="236"/>
      <c r="H159" s="239">
        <v>3.7799999999999998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135</v>
      </c>
      <c r="AU159" s="245" t="s">
        <v>85</v>
      </c>
      <c r="AV159" s="14" t="s">
        <v>85</v>
      </c>
      <c r="AW159" s="14" t="s">
        <v>37</v>
      </c>
      <c r="AX159" s="14" t="s">
        <v>75</v>
      </c>
      <c r="AY159" s="245" t="s">
        <v>124</v>
      </c>
    </row>
    <row r="160" s="16" customFormat="1">
      <c r="A160" s="16"/>
      <c r="B160" s="257"/>
      <c r="C160" s="258"/>
      <c r="D160" s="226" t="s">
        <v>135</v>
      </c>
      <c r="E160" s="259" t="s">
        <v>19</v>
      </c>
      <c r="F160" s="260" t="s">
        <v>178</v>
      </c>
      <c r="G160" s="258"/>
      <c r="H160" s="261">
        <v>30.780000000000001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67" t="s">
        <v>135</v>
      </c>
      <c r="AU160" s="267" t="s">
        <v>85</v>
      </c>
      <c r="AV160" s="16" t="s">
        <v>131</v>
      </c>
      <c r="AW160" s="16" t="s">
        <v>37</v>
      </c>
      <c r="AX160" s="16" t="s">
        <v>83</v>
      </c>
      <c r="AY160" s="267" t="s">
        <v>124</v>
      </c>
    </row>
    <row r="161" s="2" customFormat="1" ht="37.8" customHeight="1">
      <c r="A161" s="40"/>
      <c r="B161" s="41"/>
      <c r="C161" s="206" t="s">
        <v>223</v>
      </c>
      <c r="D161" s="206" t="s">
        <v>126</v>
      </c>
      <c r="E161" s="207" t="s">
        <v>599</v>
      </c>
      <c r="F161" s="208" t="s">
        <v>600</v>
      </c>
      <c r="G161" s="209" t="s">
        <v>171</v>
      </c>
      <c r="H161" s="210">
        <v>1</v>
      </c>
      <c r="I161" s="211"/>
      <c r="J161" s="212">
        <f>ROUND(I161*H161,2)</f>
        <v>0</v>
      </c>
      <c r="K161" s="208" t="s">
        <v>130</v>
      </c>
      <c r="L161" s="46"/>
      <c r="M161" s="213" t="s">
        <v>19</v>
      </c>
      <c r="N161" s="214" t="s">
        <v>46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131</v>
      </c>
      <c r="AT161" s="217" t="s">
        <v>126</v>
      </c>
      <c r="AU161" s="217" t="s">
        <v>85</v>
      </c>
      <c r="AY161" s="19" t="s">
        <v>124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83</v>
      </c>
      <c r="BK161" s="218">
        <f>ROUND(I161*H161,2)</f>
        <v>0</v>
      </c>
      <c r="BL161" s="19" t="s">
        <v>131</v>
      </c>
      <c r="BM161" s="217" t="s">
        <v>601</v>
      </c>
    </row>
    <row r="162" s="2" customFormat="1">
      <c r="A162" s="40"/>
      <c r="B162" s="41"/>
      <c r="C162" s="42"/>
      <c r="D162" s="219" t="s">
        <v>133</v>
      </c>
      <c r="E162" s="42"/>
      <c r="F162" s="220" t="s">
        <v>602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133</v>
      </c>
      <c r="AU162" s="19" t="s">
        <v>85</v>
      </c>
    </row>
    <row r="163" s="13" customFormat="1">
      <c r="A163" s="13"/>
      <c r="B163" s="224"/>
      <c r="C163" s="225"/>
      <c r="D163" s="226" t="s">
        <v>135</v>
      </c>
      <c r="E163" s="227" t="s">
        <v>19</v>
      </c>
      <c r="F163" s="228" t="s">
        <v>136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135</v>
      </c>
      <c r="AU163" s="234" t="s">
        <v>85</v>
      </c>
      <c r="AV163" s="13" t="s">
        <v>83</v>
      </c>
      <c r="AW163" s="13" t="s">
        <v>37</v>
      </c>
      <c r="AX163" s="13" t="s">
        <v>75</v>
      </c>
      <c r="AY163" s="234" t="s">
        <v>124</v>
      </c>
    </row>
    <row r="164" s="14" customFormat="1">
      <c r="A164" s="14"/>
      <c r="B164" s="235"/>
      <c r="C164" s="236"/>
      <c r="D164" s="226" t="s">
        <v>135</v>
      </c>
      <c r="E164" s="237" t="s">
        <v>19</v>
      </c>
      <c r="F164" s="238" t="s">
        <v>603</v>
      </c>
      <c r="G164" s="236"/>
      <c r="H164" s="239">
        <v>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135</v>
      </c>
      <c r="AU164" s="245" t="s">
        <v>85</v>
      </c>
      <c r="AV164" s="14" t="s">
        <v>85</v>
      </c>
      <c r="AW164" s="14" t="s">
        <v>37</v>
      </c>
      <c r="AX164" s="14" t="s">
        <v>83</v>
      </c>
      <c r="AY164" s="245" t="s">
        <v>124</v>
      </c>
    </row>
    <row r="165" s="2" customFormat="1" ht="16.5" customHeight="1">
      <c r="A165" s="40"/>
      <c r="B165" s="41"/>
      <c r="C165" s="268" t="s">
        <v>8</v>
      </c>
      <c r="D165" s="268" t="s">
        <v>224</v>
      </c>
      <c r="E165" s="269" t="s">
        <v>604</v>
      </c>
      <c r="F165" s="270" t="s">
        <v>605</v>
      </c>
      <c r="G165" s="271" t="s">
        <v>206</v>
      </c>
      <c r="H165" s="272">
        <v>1.8</v>
      </c>
      <c r="I165" s="273"/>
      <c r="J165" s="274">
        <f>ROUND(I165*H165,2)</f>
        <v>0</v>
      </c>
      <c r="K165" s="270" t="s">
        <v>130</v>
      </c>
      <c r="L165" s="275"/>
      <c r="M165" s="276" t="s">
        <v>19</v>
      </c>
      <c r="N165" s="277" t="s">
        <v>46</v>
      </c>
      <c r="O165" s="86"/>
      <c r="P165" s="215">
        <f>O165*H165</f>
        <v>0</v>
      </c>
      <c r="Q165" s="215">
        <v>1</v>
      </c>
      <c r="R165" s="215">
        <f>Q165*H165</f>
        <v>1.8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179</v>
      </c>
      <c r="AT165" s="217" t="s">
        <v>224</v>
      </c>
      <c r="AU165" s="217" t="s">
        <v>85</v>
      </c>
      <c r="AY165" s="19" t="s">
        <v>124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83</v>
      </c>
      <c r="BK165" s="218">
        <f>ROUND(I165*H165,2)</f>
        <v>0</v>
      </c>
      <c r="BL165" s="19" t="s">
        <v>131</v>
      </c>
      <c r="BM165" s="217" t="s">
        <v>606</v>
      </c>
    </row>
    <row r="166" s="13" customFormat="1">
      <c r="A166" s="13"/>
      <c r="B166" s="224"/>
      <c r="C166" s="225"/>
      <c r="D166" s="226" t="s">
        <v>135</v>
      </c>
      <c r="E166" s="227" t="s">
        <v>19</v>
      </c>
      <c r="F166" s="228" t="s">
        <v>136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135</v>
      </c>
      <c r="AU166" s="234" t="s">
        <v>85</v>
      </c>
      <c r="AV166" s="13" t="s">
        <v>83</v>
      </c>
      <c r="AW166" s="13" t="s">
        <v>37</v>
      </c>
      <c r="AX166" s="13" t="s">
        <v>75</v>
      </c>
      <c r="AY166" s="234" t="s">
        <v>124</v>
      </c>
    </row>
    <row r="167" s="14" customFormat="1">
      <c r="A167" s="14"/>
      <c r="B167" s="235"/>
      <c r="C167" s="236"/>
      <c r="D167" s="226" t="s">
        <v>135</v>
      </c>
      <c r="E167" s="237" t="s">
        <v>19</v>
      </c>
      <c r="F167" s="238" t="s">
        <v>607</v>
      </c>
      <c r="G167" s="236"/>
      <c r="H167" s="239">
        <v>1.8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135</v>
      </c>
      <c r="AU167" s="245" t="s">
        <v>85</v>
      </c>
      <c r="AV167" s="14" t="s">
        <v>85</v>
      </c>
      <c r="AW167" s="14" t="s">
        <v>37</v>
      </c>
      <c r="AX167" s="14" t="s">
        <v>83</v>
      </c>
      <c r="AY167" s="245" t="s">
        <v>124</v>
      </c>
    </row>
    <row r="168" s="2" customFormat="1" ht="24.15" customHeight="1">
      <c r="A168" s="40"/>
      <c r="B168" s="41"/>
      <c r="C168" s="206" t="s">
        <v>233</v>
      </c>
      <c r="D168" s="206" t="s">
        <v>126</v>
      </c>
      <c r="E168" s="207" t="s">
        <v>229</v>
      </c>
      <c r="F168" s="208" t="s">
        <v>230</v>
      </c>
      <c r="G168" s="209" t="s">
        <v>129</v>
      </c>
      <c r="H168" s="210">
        <v>40.5</v>
      </c>
      <c r="I168" s="211"/>
      <c r="J168" s="212">
        <f>ROUND(I168*H168,2)</f>
        <v>0</v>
      </c>
      <c r="K168" s="208" t="s">
        <v>19</v>
      </c>
      <c r="L168" s="46"/>
      <c r="M168" s="213" t="s">
        <v>19</v>
      </c>
      <c r="N168" s="214" t="s">
        <v>46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131</v>
      </c>
      <c r="AT168" s="217" t="s">
        <v>126</v>
      </c>
      <c r="AU168" s="217" t="s">
        <v>85</v>
      </c>
      <c r="AY168" s="19" t="s">
        <v>124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83</v>
      </c>
      <c r="BK168" s="218">
        <f>ROUND(I168*H168,2)</f>
        <v>0</v>
      </c>
      <c r="BL168" s="19" t="s">
        <v>131</v>
      </c>
      <c r="BM168" s="217" t="s">
        <v>608</v>
      </c>
    </row>
    <row r="169" s="13" customFormat="1">
      <c r="A169" s="13"/>
      <c r="B169" s="224"/>
      <c r="C169" s="225"/>
      <c r="D169" s="226" t="s">
        <v>135</v>
      </c>
      <c r="E169" s="227" t="s">
        <v>19</v>
      </c>
      <c r="F169" s="228" t="s">
        <v>136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135</v>
      </c>
      <c r="AU169" s="234" t="s">
        <v>85</v>
      </c>
      <c r="AV169" s="13" t="s">
        <v>83</v>
      </c>
      <c r="AW169" s="13" t="s">
        <v>37</v>
      </c>
      <c r="AX169" s="13" t="s">
        <v>75</v>
      </c>
      <c r="AY169" s="234" t="s">
        <v>124</v>
      </c>
    </row>
    <row r="170" s="14" customFormat="1">
      <c r="A170" s="14"/>
      <c r="B170" s="235"/>
      <c r="C170" s="236"/>
      <c r="D170" s="226" t="s">
        <v>135</v>
      </c>
      <c r="E170" s="237" t="s">
        <v>19</v>
      </c>
      <c r="F170" s="238" t="s">
        <v>609</v>
      </c>
      <c r="G170" s="236"/>
      <c r="H170" s="239">
        <v>40.5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135</v>
      </c>
      <c r="AU170" s="245" t="s">
        <v>85</v>
      </c>
      <c r="AV170" s="14" t="s">
        <v>85</v>
      </c>
      <c r="AW170" s="14" t="s">
        <v>37</v>
      </c>
      <c r="AX170" s="14" t="s">
        <v>83</v>
      </c>
      <c r="AY170" s="245" t="s">
        <v>124</v>
      </c>
    </row>
    <row r="171" s="2" customFormat="1" ht="16.5" customHeight="1">
      <c r="A171" s="40"/>
      <c r="B171" s="41"/>
      <c r="C171" s="268" t="s">
        <v>238</v>
      </c>
      <c r="D171" s="268" t="s">
        <v>224</v>
      </c>
      <c r="E171" s="269" t="s">
        <v>234</v>
      </c>
      <c r="F171" s="270" t="s">
        <v>235</v>
      </c>
      <c r="G171" s="271" t="s">
        <v>206</v>
      </c>
      <c r="H171" s="272">
        <v>7.29</v>
      </c>
      <c r="I171" s="273"/>
      <c r="J171" s="274">
        <f>ROUND(I171*H171,2)</f>
        <v>0</v>
      </c>
      <c r="K171" s="270" t="s">
        <v>130</v>
      </c>
      <c r="L171" s="275"/>
      <c r="M171" s="276" t="s">
        <v>19</v>
      </c>
      <c r="N171" s="277" t="s">
        <v>46</v>
      </c>
      <c r="O171" s="86"/>
      <c r="P171" s="215">
        <f>O171*H171</f>
        <v>0</v>
      </c>
      <c r="Q171" s="215">
        <v>1</v>
      </c>
      <c r="R171" s="215">
        <f>Q171*H171</f>
        <v>7.29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179</v>
      </c>
      <c r="AT171" s="217" t="s">
        <v>224</v>
      </c>
      <c r="AU171" s="217" t="s">
        <v>85</v>
      </c>
      <c r="AY171" s="19" t="s">
        <v>124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83</v>
      </c>
      <c r="BK171" s="218">
        <f>ROUND(I171*H171,2)</f>
        <v>0</v>
      </c>
      <c r="BL171" s="19" t="s">
        <v>131</v>
      </c>
      <c r="BM171" s="217" t="s">
        <v>610</v>
      </c>
    </row>
    <row r="172" s="13" customFormat="1">
      <c r="A172" s="13"/>
      <c r="B172" s="224"/>
      <c r="C172" s="225"/>
      <c r="D172" s="226" t="s">
        <v>135</v>
      </c>
      <c r="E172" s="227" t="s">
        <v>19</v>
      </c>
      <c r="F172" s="228" t="s">
        <v>136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135</v>
      </c>
      <c r="AU172" s="234" t="s">
        <v>85</v>
      </c>
      <c r="AV172" s="13" t="s">
        <v>83</v>
      </c>
      <c r="AW172" s="13" t="s">
        <v>37</v>
      </c>
      <c r="AX172" s="13" t="s">
        <v>75</v>
      </c>
      <c r="AY172" s="234" t="s">
        <v>124</v>
      </c>
    </row>
    <row r="173" s="14" customFormat="1">
      <c r="A173" s="14"/>
      <c r="B173" s="235"/>
      <c r="C173" s="236"/>
      <c r="D173" s="226" t="s">
        <v>135</v>
      </c>
      <c r="E173" s="237" t="s">
        <v>19</v>
      </c>
      <c r="F173" s="238" t="s">
        <v>611</v>
      </c>
      <c r="G173" s="236"/>
      <c r="H173" s="239">
        <v>7.29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135</v>
      </c>
      <c r="AU173" s="245" t="s">
        <v>85</v>
      </c>
      <c r="AV173" s="14" t="s">
        <v>85</v>
      </c>
      <c r="AW173" s="14" t="s">
        <v>37</v>
      </c>
      <c r="AX173" s="14" t="s">
        <v>83</v>
      </c>
      <c r="AY173" s="245" t="s">
        <v>124</v>
      </c>
    </row>
    <row r="174" s="2" customFormat="1" ht="24.15" customHeight="1">
      <c r="A174" s="40"/>
      <c r="B174" s="41"/>
      <c r="C174" s="206" t="s">
        <v>244</v>
      </c>
      <c r="D174" s="206" t="s">
        <v>126</v>
      </c>
      <c r="E174" s="207" t="s">
        <v>239</v>
      </c>
      <c r="F174" s="208" t="s">
        <v>240</v>
      </c>
      <c r="G174" s="209" t="s">
        <v>129</v>
      </c>
      <c r="H174" s="210">
        <v>40.5</v>
      </c>
      <c r="I174" s="211"/>
      <c r="J174" s="212">
        <f>ROUND(I174*H174,2)</f>
        <v>0</v>
      </c>
      <c r="K174" s="208" t="s">
        <v>130</v>
      </c>
      <c r="L174" s="46"/>
      <c r="M174" s="213" t="s">
        <v>19</v>
      </c>
      <c r="N174" s="214" t="s">
        <v>46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131</v>
      </c>
      <c r="AT174" s="217" t="s">
        <v>126</v>
      </c>
      <c r="AU174" s="217" t="s">
        <v>85</v>
      </c>
      <c r="AY174" s="19" t="s">
        <v>124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83</v>
      </c>
      <c r="BK174" s="218">
        <f>ROUND(I174*H174,2)</f>
        <v>0</v>
      </c>
      <c r="BL174" s="19" t="s">
        <v>131</v>
      </c>
      <c r="BM174" s="217" t="s">
        <v>612</v>
      </c>
    </row>
    <row r="175" s="2" customFormat="1">
      <c r="A175" s="40"/>
      <c r="B175" s="41"/>
      <c r="C175" s="42"/>
      <c r="D175" s="219" t="s">
        <v>133</v>
      </c>
      <c r="E175" s="42"/>
      <c r="F175" s="220" t="s">
        <v>242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133</v>
      </c>
      <c r="AU175" s="19" t="s">
        <v>85</v>
      </c>
    </row>
    <row r="176" s="13" customFormat="1">
      <c r="A176" s="13"/>
      <c r="B176" s="224"/>
      <c r="C176" s="225"/>
      <c r="D176" s="226" t="s">
        <v>135</v>
      </c>
      <c r="E176" s="227" t="s">
        <v>19</v>
      </c>
      <c r="F176" s="228" t="s">
        <v>136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135</v>
      </c>
      <c r="AU176" s="234" t="s">
        <v>85</v>
      </c>
      <c r="AV176" s="13" t="s">
        <v>83</v>
      </c>
      <c r="AW176" s="13" t="s">
        <v>37</v>
      </c>
      <c r="AX176" s="13" t="s">
        <v>75</v>
      </c>
      <c r="AY176" s="234" t="s">
        <v>124</v>
      </c>
    </row>
    <row r="177" s="14" customFormat="1">
      <c r="A177" s="14"/>
      <c r="B177" s="235"/>
      <c r="C177" s="236"/>
      <c r="D177" s="226" t="s">
        <v>135</v>
      </c>
      <c r="E177" s="237" t="s">
        <v>19</v>
      </c>
      <c r="F177" s="238" t="s">
        <v>613</v>
      </c>
      <c r="G177" s="236"/>
      <c r="H177" s="239">
        <v>40.5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135</v>
      </c>
      <c r="AU177" s="245" t="s">
        <v>85</v>
      </c>
      <c r="AV177" s="14" t="s">
        <v>85</v>
      </c>
      <c r="AW177" s="14" t="s">
        <v>37</v>
      </c>
      <c r="AX177" s="14" t="s">
        <v>83</v>
      </c>
      <c r="AY177" s="245" t="s">
        <v>124</v>
      </c>
    </row>
    <row r="178" s="2" customFormat="1" ht="16.5" customHeight="1">
      <c r="A178" s="40"/>
      <c r="B178" s="41"/>
      <c r="C178" s="268" t="s">
        <v>250</v>
      </c>
      <c r="D178" s="268" t="s">
        <v>224</v>
      </c>
      <c r="E178" s="269" t="s">
        <v>245</v>
      </c>
      <c r="F178" s="270" t="s">
        <v>246</v>
      </c>
      <c r="G178" s="271" t="s">
        <v>247</v>
      </c>
      <c r="H178" s="272">
        <v>2.4300000000000002</v>
      </c>
      <c r="I178" s="273"/>
      <c r="J178" s="274">
        <f>ROUND(I178*H178,2)</f>
        <v>0</v>
      </c>
      <c r="K178" s="270" t="s">
        <v>19</v>
      </c>
      <c r="L178" s="275"/>
      <c r="M178" s="276" t="s">
        <v>19</v>
      </c>
      <c r="N178" s="277" t="s">
        <v>46</v>
      </c>
      <c r="O178" s="86"/>
      <c r="P178" s="215">
        <f>O178*H178</f>
        <v>0</v>
      </c>
      <c r="Q178" s="215">
        <v>0.001</v>
      </c>
      <c r="R178" s="215">
        <f>Q178*H178</f>
        <v>0.0024300000000000003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179</v>
      </c>
      <c r="AT178" s="217" t="s">
        <v>224</v>
      </c>
      <c r="AU178" s="217" t="s">
        <v>85</v>
      </c>
      <c r="AY178" s="19" t="s">
        <v>124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83</v>
      </c>
      <c r="BK178" s="218">
        <f>ROUND(I178*H178,2)</f>
        <v>0</v>
      </c>
      <c r="BL178" s="19" t="s">
        <v>131</v>
      </c>
      <c r="BM178" s="217" t="s">
        <v>614</v>
      </c>
    </row>
    <row r="179" s="14" customFormat="1">
      <c r="A179" s="14"/>
      <c r="B179" s="235"/>
      <c r="C179" s="236"/>
      <c r="D179" s="226" t="s">
        <v>135</v>
      </c>
      <c r="E179" s="237" t="s">
        <v>19</v>
      </c>
      <c r="F179" s="238" t="s">
        <v>615</v>
      </c>
      <c r="G179" s="236"/>
      <c r="H179" s="239">
        <v>2.4300000000000002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135</v>
      </c>
      <c r="AU179" s="245" t="s">
        <v>85</v>
      </c>
      <c r="AV179" s="14" t="s">
        <v>85</v>
      </c>
      <c r="AW179" s="14" t="s">
        <v>37</v>
      </c>
      <c r="AX179" s="14" t="s">
        <v>83</v>
      </c>
      <c r="AY179" s="245" t="s">
        <v>124</v>
      </c>
    </row>
    <row r="180" s="2" customFormat="1" ht="16.5" customHeight="1">
      <c r="A180" s="40"/>
      <c r="B180" s="41"/>
      <c r="C180" s="206" t="s">
        <v>256</v>
      </c>
      <c r="D180" s="206" t="s">
        <v>126</v>
      </c>
      <c r="E180" s="207" t="s">
        <v>251</v>
      </c>
      <c r="F180" s="208" t="s">
        <v>252</v>
      </c>
      <c r="G180" s="209" t="s">
        <v>129</v>
      </c>
      <c r="H180" s="210">
        <v>103</v>
      </c>
      <c r="I180" s="211"/>
      <c r="J180" s="212">
        <f>ROUND(I180*H180,2)</f>
        <v>0</v>
      </c>
      <c r="K180" s="208" t="s">
        <v>19</v>
      </c>
      <c r="L180" s="46"/>
      <c r="M180" s="213" t="s">
        <v>19</v>
      </c>
      <c r="N180" s="214" t="s">
        <v>46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131</v>
      </c>
      <c r="AT180" s="217" t="s">
        <v>126</v>
      </c>
      <c r="AU180" s="217" t="s">
        <v>85</v>
      </c>
      <c r="AY180" s="19" t="s">
        <v>124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83</v>
      </c>
      <c r="BK180" s="218">
        <f>ROUND(I180*H180,2)</f>
        <v>0</v>
      </c>
      <c r="BL180" s="19" t="s">
        <v>131</v>
      </c>
      <c r="BM180" s="217" t="s">
        <v>616</v>
      </c>
    </row>
    <row r="181" s="14" customFormat="1">
      <c r="A181" s="14"/>
      <c r="B181" s="235"/>
      <c r="C181" s="236"/>
      <c r="D181" s="226" t="s">
        <v>135</v>
      </c>
      <c r="E181" s="237" t="s">
        <v>19</v>
      </c>
      <c r="F181" s="238" t="s">
        <v>617</v>
      </c>
      <c r="G181" s="236"/>
      <c r="H181" s="239">
        <v>103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135</v>
      </c>
      <c r="AU181" s="245" t="s">
        <v>85</v>
      </c>
      <c r="AV181" s="14" t="s">
        <v>85</v>
      </c>
      <c r="AW181" s="14" t="s">
        <v>37</v>
      </c>
      <c r="AX181" s="14" t="s">
        <v>83</v>
      </c>
      <c r="AY181" s="245" t="s">
        <v>124</v>
      </c>
    </row>
    <row r="182" s="12" customFormat="1" ht="22.8" customHeight="1">
      <c r="A182" s="12"/>
      <c r="B182" s="190"/>
      <c r="C182" s="191"/>
      <c r="D182" s="192" t="s">
        <v>74</v>
      </c>
      <c r="E182" s="204" t="s">
        <v>131</v>
      </c>
      <c r="F182" s="204" t="s">
        <v>290</v>
      </c>
      <c r="G182" s="191"/>
      <c r="H182" s="191"/>
      <c r="I182" s="194"/>
      <c r="J182" s="205">
        <f>BK182</f>
        <v>0</v>
      </c>
      <c r="K182" s="191"/>
      <c r="L182" s="196"/>
      <c r="M182" s="197"/>
      <c r="N182" s="198"/>
      <c r="O182" s="198"/>
      <c r="P182" s="199">
        <f>SUM(P183:P190)</f>
        <v>0</v>
      </c>
      <c r="Q182" s="198"/>
      <c r="R182" s="199">
        <f>SUM(R183:R190)</f>
        <v>0</v>
      </c>
      <c r="S182" s="198"/>
      <c r="T182" s="200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1" t="s">
        <v>83</v>
      </c>
      <c r="AT182" s="202" t="s">
        <v>74</v>
      </c>
      <c r="AU182" s="202" t="s">
        <v>83</v>
      </c>
      <c r="AY182" s="201" t="s">
        <v>124</v>
      </c>
      <c r="BK182" s="203">
        <f>SUM(BK183:BK190)</f>
        <v>0</v>
      </c>
    </row>
    <row r="183" s="2" customFormat="1" ht="16.5" customHeight="1">
      <c r="A183" s="40"/>
      <c r="B183" s="41"/>
      <c r="C183" s="206" t="s">
        <v>7</v>
      </c>
      <c r="D183" s="206" t="s">
        <v>126</v>
      </c>
      <c r="E183" s="207" t="s">
        <v>292</v>
      </c>
      <c r="F183" s="208" t="s">
        <v>293</v>
      </c>
      <c r="G183" s="209" t="s">
        <v>171</v>
      </c>
      <c r="H183" s="210">
        <v>0.45000000000000001</v>
      </c>
      <c r="I183" s="211"/>
      <c r="J183" s="212">
        <f>ROUND(I183*H183,2)</f>
        <v>0</v>
      </c>
      <c r="K183" s="208" t="s">
        <v>130</v>
      </c>
      <c r="L183" s="46"/>
      <c r="M183" s="213" t="s">
        <v>19</v>
      </c>
      <c r="N183" s="214" t="s">
        <v>46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131</v>
      </c>
      <c r="AT183" s="217" t="s">
        <v>126</v>
      </c>
      <c r="AU183" s="217" t="s">
        <v>85</v>
      </c>
      <c r="AY183" s="19" t="s">
        <v>124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83</v>
      </c>
      <c r="BK183" s="218">
        <f>ROUND(I183*H183,2)</f>
        <v>0</v>
      </c>
      <c r="BL183" s="19" t="s">
        <v>131</v>
      </c>
      <c r="BM183" s="217" t="s">
        <v>618</v>
      </c>
    </row>
    <row r="184" s="2" customFormat="1">
      <c r="A184" s="40"/>
      <c r="B184" s="41"/>
      <c r="C184" s="42"/>
      <c r="D184" s="219" t="s">
        <v>133</v>
      </c>
      <c r="E184" s="42"/>
      <c r="F184" s="220" t="s">
        <v>295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133</v>
      </c>
      <c r="AU184" s="19" t="s">
        <v>85</v>
      </c>
    </row>
    <row r="185" s="13" customFormat="1">
      <c r="A185" s="13"/>
      <c r="B185" s="224"/>
      <c r="C185" s="225"/>
      <c r="D185" s="226" t="s">
        <v>135</v>
      </c>
      <c r="E185" s="227" t="s">
        <v>19</v>
      </c>
      <c r="F185" s="228" t="s">
        <v>136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135</v>
      </c>
      <c r="AU185" s="234" t="s">
        <v>85</v>
      </c>
      <c r="AV185" s="13" t="s">
        <v>83</v>
      </c>
      <c r="AW185" s="13" t="s">
        <v>37</v>
      </c>
      <c r="AX185" s="13" t="s">
        <v>75</v>
      </c>
      <c r="AY185" s="234" t="s">
        <v>124</v>
      </c>
    </row>
    <row r="186" s="14" customFormat="1">
      <c r="A186" s="14"/>
      <c r="B186" s="235"/>
      <c r="C186" s="236"/>
      <c r="D186" s="226" t="s">
        <v>135</v>
      </c>
      <c r="E186" s="237" t="s">
        <v>19</v>
      </c>
      <c r="F186" s="238" t="s">
        <v>619</v>
      </c>
      <c r="G186" s="236"/>
      <c r="H186" s="239">
        <v>0.45000000000000001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135</v>
      </c>
      <c r="AU186" s="245" t="s">
        <v>85</v>
      </c>
      <c r="AV186" s="14" t="s">
        <v>85</v>
      </c>
      <c r="AW186" s="14" t="s">
        <v>37</v>
      </c>
      <c r="AX186" s="14" t="s">
        <v>75</v>
      </c>
      <c r="AY186" s="245" t="s">
        <v>124</v>
      </c>
    </row>
    <row r="187" s="16" customFormat="1">
      <c r="A187" s="16"/>
      <c r="B187" s="257"/>
      <c r="C187" s="258"/>
      <c r="D187" s="226" t="s">
        <v>135</v>
      </c>
      <c r="E187" s="259" t="s">
        <v>19</v>
      </c>
      <c r="F187" s="260" t="s">
        <v>178</v>
      </c>
      <c r="G187" s="258"/>
      <c r="H187" s="261">
        <v>0.45000000000000001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67" t="s">
        <v>135</v>
      </c>
      <c r="AU187" s="267" t="s">
        <v>85</v>
      </c>
      <c r="AV187" s="16" t="s">
        <v>131</v>
      </c>
      <c r="AW187" s="16" t="s">
        <v>37</v>
      </c>
      <c r="AX187" s="16" t="s">
        <v>83</v>
      </c>
      <c r="AY187" s="267" t="s">
        <v>124</v>
      </c>
    </row>
    <row r="188" s="2" customFormat="1" ht="24.15" customHeight="1">
      <c r="A188" s="40"/>
      <c r="B188" s="41"/>
      <c r="C188" s="206" t="s">
        <v>267</v>
      </c>
      <c r="D188" s="206" t="s">
        <v>126</v>
      </c>
      <c r="E188" s="207" t="s">
        <v>620</v>
      </c>
      <c r="F188" s="208" t="s">
        <v>621</v>
      </c>
      <c r="G188" s="209" t="s">
        <v>171</v>
      </c>
      <c r="H188" s="210">
        <v>0.10000000000000001</v>
      </c>
      <c r="I188" s="211"/>
      <c r="J188" s="212">
        <f>ROUND(I188*H188,2)</f>
        <v>0</v>
      </c>
      <c r="K188" s="208" t="s">
        <v>130</v>
      </c>
      <c r="L188" s="46"/>
      <c r="M188" s="213" t="s">
        <v>19</v>
      </c>
      <c r="N188" s="214" t="s">
        <v>46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131</v>
      </c>
      <c r="AT188" s="217" t="s">
        <v>126</v>
      </c>
      <c r="AU188" s="217" t="s">
        <v>85</v>
      </c>
      <c r="AY188" s="19" t="s">
        <v>124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83</v>
      </c>
      <c r="BK188" s="218">
        <f>ROUND(I188*H188,2)</f>
        <v>0</v>
      </c>
      <c r="BL188" s="19" t="s">
        <v>131</v>
      </c>
      <c r="BM188" s="217" t="s">
        <v>622</v>
      </c>
    </row>
    <row r="189" s="2" customFormat="1">
      <c r="A189" s="40"/>
      <c r="B189" s="41"/>
      <c r="C189" s="42"/>
      <c r="D189" s="219" t="s">
        <v>133</v>
      </c>
      <c r="E189" s="42"/>
      <c r="F189" s="220" t="s">
        <v>623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133</v>
      </c>
      <c r="AU189" s="19" t="s">
        <v>85</v>
      </c>
    </row>
    <row r="190" s="14" customFormat="1">
      <c r="A190" s="14"/>
      <c r="B190" s="235"/>
      <c r="C190" s="236"/>
      <c r="D190" s="226" t="s">
        <v>135</v>
      </c>
      <c r="E190" s="237" t="s">
        <v>19</v>
      </c>
      <c r="F190" s="238" t="s">
        <v>624</v>
      </c>
      <c r="G190" s="236"/>
      <c r="H190" s="239">
        <v>0.10000000000000001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135</v>
      </c>
      <c r="AU190" s="245" t="s">
        <v>85</v>
      </c>
      <c r="AV190" s="14" t="s">
        <v>85</v>
      </c>
      <c r="AW190" s="14" t="s">
        <v>37</v>
      </c>
      <c r="AX190" s="14" t="s">
        <v>83</v>
      </c>
      <c r="AY190" s="245" t="s">
        <v>124</v>
      </c>
    </row>
    <row r="191" s="12" customFormat="1" ht="22.8" customHeight="1">
      <c r="A191" s="12"/>
      <c r="B191" s="190"/>
      <c r="C191" s="191"/>
      <c r="D191" s="192" t="s">
        <v>74</v>
      </c>
      <c r="E191" s="204" t="s">
        <v>155</v>
      </c>
      <c r="F191" s="204" t="s">
        <v>297</v>
      </c>
      <c r="G191" s="191"/>
      <c r="H191" s="191"/>
      <c r="I191" s="194"/>
      <c r="J191" s="205">
        <f>BK191</f>
        <v>0</v>
      </c>
      <c r="K191" s="191"/>
      <c r="L191" s="196"/>
      <c r="M191" s="197"/>
      <c r="N191" s="198"/>
      <c r="O191" s="198"/>
      <c r="P191" s="199">
        <f>SUM(P192:P245)</f>
        <v>0</v>
      </c>
      <c r="Q191" s="198"/>
      <c r="R191" s="199">
        <f>SUM(R192:R245)</f>
        <v>25.581160000000004</v>
      </c>
      <c r="S191" s="198"/>
      <c r="T191" s="200">
        <f>SUM(T192:T245)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1" t="s">
        <v>83</v>
      </c>
      <c r="AT191" s="202" t="s">
        <v>74</v>
      </c>
      <c r="AU191" s="202" t="s">
        <v>83</v>
      </c>
      <c r="AY191" s="201" t="s">
        <v>124</v>
      </c>
      <c r="BK191" s="203">
        <f>SUM(BK192:BK245)</f>
        <v>0</v>
      </c>
    </row>
    <row r="192" s="2" customFormat="1" ht="21.75" customHeight="1">
      <c r="A192" s="40"/>
      <c r="B192" s="41"/>
      <c r="C192" s="206" t="s">
        <v>275</v>
      </c>
      <c r="D192" s="206" t="s">
        <v>126</v>
      </c>
      <c r="E192" s="207" t="s">
        <v>299</v>
      </c>
      <c r="F192" s="208" t="s">
        <v>300</v>
      </c>
      <c r="G192" s="209" t="s">
        <v>129</v>
      </c>
      <c r="H192" s="210">
        <v>113</v>
      </c>
      <c r="I192" s="211"/>
      <c r="J192" s="212">
        <f>ROUND(I192*H192,2)</f>
        <v>0</v>
      </c>
      <c r="K192" s="208" t="s">
        <v>130</v>
      </c>
      <c r="L192" s="46"/>
      <c r="M192" s="213" t="s">
        <v>19</v>
      </c>
      <c r="N192" s="214" t="s">
        <v>46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131</v>
      </c>
      <c r="AT192" s="217" t="s">
        <v>126</v>
      </c>
      <c r="AU192" s="217" t="s">
        <v>85</v>
      </c>
      <c r="AY192" s="19" t="s">
        <v>124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83</v>
      </c>
      <c r="BK192" s="218">
        <f>ROUND(I192*H192,2)</f>
        <v>0</v>
      </c>
      <c r="BL192" s="19" t="s">
        <v>131</v>
      </c>
      <c r="BM192" s="217" t="s">
        <v>625</v>
      </c>
    </row>
    <row r="193" s="2" customFormat="1">
      <c r="A193" s="40"/>
      <c r="B193" s="41"/>
      <c r="C193" s="42"/>
      <c r="D193" s="219" t="s">
        <v>133</v>
      </c>
      <c r="E193" s="42"/>
      <c r="F193" s="220" t="s">
        <v>302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133</v>
      </c>
      <c r="AU193" s="19" t="s">
        <v>85</v>
      </c>
    </row>
    <row r="194" s="13" customFormat="1">
      <c r="A194" s="13"/>
      <c r="B194" s="224"/>
      <c r="C194" s="225"/>
      <c r="D194" s="226" t="s">
        <v>135</v>
      </c>
      <c r="E194" s="227" t="s">
        <v>19</v>
      </c>
      <c r="F194" s="228" t="s">
        <v>136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135</v>
      </c>
      <c r="AU194" s="234" t="s">
        <v>85</v>
      </c>
      <c r="AV194" s="13" t="s">
        <v>83</v>
      </c>
      <c r="AW194" s="13" t="s">
        <v>37</v>
      </c>
      <c r="AX194" s="13" t="s">
        <v>75</v>
      </c>
      <c r="AY194" s="234" t="s">
        <v>124</v>
      </c>
    </row>
    <row r="195" s="14" customFormat="1">
      <c r="A195" s="14"/>
      <c r="B195" s="235"/>
      <c r="C195" s="236"/>
      <c r="D195" s="226" t="s">
        <v>135</v>
      </c>
      <c r="E195" s="237" t="s">
        <v>19</v>
      </c>
      <c r="F195" s="238" t="s">
        <v>626</v>
      </c>
      <c r="G195" s="236"/>
      <c r="H195" s="239">
        <v>113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135</v>
      </c>
      <c r="AU195" s="245" t="s">
        <v>85</v>
      </c>
      <c r="AV195" s="14" t="s">
        <v>85</v>
      </c>
      <c r="AW195" s="14" t="s">
        <v>37</v>
      </c>
      <c r="AX195" s="14" t="s">
        <v>75</v>
      </c>
      <c r="AY195" s="245" t="s">
        <v>124</v>
      </c>
    </row>
    <row r="196" s="16" customFormat="1">
      <c r="A196" s="16"/>
      <c r="B196" s="257"/>
      <c r="C196" s="258"/>
      <c r="D196" s="226" t="s">
        <v>135</v>
      </c>
      <c r="E196" s="259" t="s">
        <v>19</v>
      </c>
      <c r="F196" s="260" t="s">
        <v>178</v>
      </c>
      <c r="G196" s="258"/>
      <c r="H196" s="261">
        <v>113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67" t="s">
        <v>135</v>
      </c>
      <c r="AU196" s="267" t="s">
        <v>85</v>
      </c>
      <c r="AV196" s="16" t="s">
        <v>131</v>
      </c>
      <c r="AW196" s="16" t="s">
        <v>37</v>
      </c>
      <c r="AX196" s="16" t="s">
        <v>83</v>
      </c>
      <c r="AY196" s="267" t="s">
        <v>124</v>
      </c>
    </row>
    <row r="197" s="2" customFormat="1" ht="21.75" customHeight="1">
      <c r="A197" s="40"/>
      <c r="B197" s="41"/>
      <c r="C197" s="206" t="s">
        <v>280</v>
      </c>
      <c r="D197" s="206" t="s">
        <v>126</v>
      </c>
      <c r="E197" s="207" t="s">
        <v>305</v>
      </c>
      <c r="F197" s="208" t="s">
        <v>306</v>
      </c>
      <c r="G197" s="209" t="s">
        <v>129</v>
      </c>
      <c r="H197" s="210">
        <v>105</v>
      </c>
      <c r="I197" s="211"/>
      <c r="J197" s="212">
        <f>ROUND(I197*H197,2)</f>
        <v>0</v>
      </c>
      <c r="K197" s="208" t="s">
        <v>130</v>
      </c>
      <c r="L197" s="46"/>
      <c r="M197" s="213" t="s">
        <v>19</v>
      </c>
      <c r="N197" s="214" t="s">
        <v>46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131</v>
      </c>
      <c r="AT197" s="217" t="s">
        <v>126</v>
      </c>
      <c r="AU197" s="217" t="s">
        <v>85</v>
      </c>
      <c r="AY197" s="19" t="s">
        <v>124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83</v>
      </c>
      <c r="BK197" s="218">
        <f>ROUND(I197*H197,2)</f>
        <v>0</v>
      </c>
      <c r="BL197" s="19" t="s">
        <v>131</v>
      </c>
      <c r="BM197" s="217" t="s">
        <v>627</v>
      </c>
    </row>
    <row r="198" s="2" customFormat="1">
      <c r="A198" s="40"/>
      <c r="B198" s="41"/>
      <c r="C198" s="42"/>
      <c r="D198" s="219" t="s">
        <v>133</v>
      </c>
      <c r="E198" s="42"/>
      <c r="F198" s="220" t="s">
        <v>308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133</v>
      </c>
      <c r="AU198" s="19" t="s">
        <v>85</v>
      </c>
    </row>
    <row r="199" s="13" customFormat="1">
      <c r="A199" s="13"/>
      <c r="B199" s="224"/>
      <c r="C199" s="225"/>
      <c r="D199" s="226" t="s">
        <v>135</v>
      </c>
      <c r="E199" s="227" t="s">
        <v>19</v>
      </c>
      <c r="F199" s="228" t="s">
        <v>136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135</v>
      </c>
      <c r="AU199" s="234" t="s">
        <v>85</v>
      </c>
      <c r="AV199" s="13" t="s">
        <v>83</v>
      </c>
      <c r="AW199" s="13" t="s">
        <v>37</v>
      </c>
      <c r="AX199" s="13" t="s">
        <v>75</v>
      </c>
      <c r="AY199" s="234" t="s">
        <v>124</v>
      </c>
    </row>
    <row r="200" s="14" customFormat="1">
      <c r="A200" s="14"/>
      <c r="B200" s="235"/>
      <c r="C200" s="236"/>
      <c r="D200" s="226" t="s">
        <v>135</v>
      </c>
      <c r="E200" s="237" t="s">
        <v>19</v>
      </c>
      <c r="F200" s="238" t="s">
        <v>628</v>
      </c>
      <c r="G200" s="236"/>
      <c r="H200" s="239">
        <v>105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135</v>
      </c>
      <c r="AU200" s="245" t="s">
        <v>85</v>
      </c>
      <c r="AV200" s="14" t="s">
        <v>85</v>
      </c>
      <c r="AW200" s="14" t="s">
        <v>37</v>
      </c>
      <c r="AX200" s="14" t="s">
        <v>75</v>
      </c>
      <c r="AY200" s="245" t="s">
        <v>124</v>
      </c>
    </row>
    <row r="201" s="16" customFormat="1">
      <c r="A201" s="16"/>
      <c r="B201" s="257"/>
      <c r="C201" s="258"/>
      <c r="D201" s="226" t="s">
        <v>135</v>
      </c>
      <c r="E201" s="259" t="s">
        <v>19</v>
      </c>
      <c r="F201" s="260" t="s">
        <v>178</v>
      </c>
      <c r="G201" s="258"/>
      <c r="H201" s="261">
        <v>105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67" t="s">
        <v>135</v>
      </c>
      <c r="AU201" s="267" t="s">
        <v>85</v>
      </c>
      <c r="AV201" s="16" t="s">
        <v>131</v>
      </c>
      <c r="AW201" s="16" t="s">
        <v>37</v>
      </c>
      <c r="AX201" s="16" t="s">
        <v>83</v>
      </c>
      <c r="AY201" s="267" t="s">
        <v>124</v>
      </c>
    </row>
    <row r="202" s="2" customFormat="1" ht="21.75" customHeight="1">
      <c r="A202" s="40"/>
      <c r="B202" s="41"/>
      <c r="C202" s="206" t="s">
        <v>285</v>
      </c>
      <c r="D202" s="206" t="s">
        <v>126</v>
      </c>
      <c r="E202" s="207" t="s">
        <v>629</v>
      </c>
      <c r="F202" s="208" t="s">
        <v>630</v>
      </c>
      <c r="G202" s="209" t="s">
        <v>129</v>
      </c>
      <c r="H202" s="210">
        <v>8</v>
      </c>
      <c r="I202" s="211"/>
      <c r="J202" s="212">
        <f>ROUND(I202*H202,2)</f>
        <v>0</v>
      </c>
      <c r="K202" s="208" t="s">
        <v>130</v>
      </c>
      <c r="L202" s="46"/>
      <c r="M202" s="213" t="s">
        <v>19</v>
      </c>
      <c r="N202" s="214" t="s">
        <v>46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131</v>
      </c>
      <c r="AT202" s="217" t="s">
        <v>126</v>
      </c>
      <c r="AU202" s="217" t="s">
        <v>85</v>
      </c>
      <c r="AY202" s="19" t="s">
        <v>124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83</v>
      </c>
      <c r="BK202" s="218">
        <f>ROUND(I202*H202,2)</f>
        <v>0</v>
      </c>
      <c r="BL202" s="19" t="s">
        <v>131</v>
      </c>
      <c r="BM202" s="217" t="s">
        <v>631</v>
      </c>
    </row>
    <row r="203" s="2" customFormat="1">
      <c r="A203" s="40"/>
      <c r="B203" s="41"/>
      <c r="C203" s="42"/>
      <c r="D203" s="219" t="s">
        <v>133</v>
      </c>
      <c r="E203" s="42"/>
      <c r="F203" s="220" t="s">
        <v>632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133</v>
      </c>
      <c r="AU203" s="19" t="s">
        <v>85</v>
      </c>
    </row>
    <row r="204" s="14" customFormat="1">
      <c r="A204" s="14"/>
      <c r="B204" s="235"/>
      <c r="C204" s="236"/>
      <c r="D204" s="226" t="s">
        <v>135</v>
      </c>
      <c r="E204" s="237" t="s">
        <v>19</v>
      </c>
      <c r="F204" s="238" t="s">
        <v>633</v>
      </c>
      <c r="G204" s="236"/>
      <c r="H204" s="239">
        <v>8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135</v>
      </c>
      <c r="AU204" s="245" t="s">
        <v>85</v>
      </c>
      <c r="AV204" s="14" t="s">
        <v>85</v>
      </c>
      <c r="AW204" s="14" t="s">
        <v>37</v>
      </c>
      <c r="AX204" s="14" t="s">
        <v>83</v>
      </c>
      <c r="AY204" s="245" t="s">
        <v>124</v>
      </c>
    </row>
    <row r="205" s="2" customFormat="1" ht="24.15" customHeight="1">
      <c r="A205" s="40"/>
      <c r="B205" s="41"/>
      <c r="C205" s="206" t="s">
        <v>291</v>
      </c>
      <c r="D205" s="206" t="s">
        <v>126</v>
      </c>
      <c r="E205" s="207" t="s">
        <v>634</v>
      </c>
      <c r="F205" s="208" t="s">
        <v>635</v>
      </c>
      <c r="G205" s="209" t="s">
        <v>129</v>
      </c>
      <c r="H205" s="210">
        <v>9</v>
      </c>
      <c r="I205" s="211"/>
      <c r="J205" s="212">
        <f>ROUND(I205*H205,2)</f>
        <v>0</v>
      </c>
      <c r="K205" s="208" t="s">
        <v>130</v>
      </c>
      <c r="L205" s="46"/>
      <c r="M205" s="213" t="s">
        <v>19</v>
      </c>
      <c r="N205" s="214" t="s">
        <v>46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131</v>
      </c>
      <c r="AT205" s="217" t="s">
        <v>126</v>
      </c>
      <c r="AU205" s="217" t="s">
        <v>85</v>
      </c>
      <c r="AY205" s="19" t="s">
        <v>124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83</v>
      </c>
      <c r="BK205" s="218">
        <f>ROUND(I205*H205,2)</f>
        <v>0</v>
      </c>
      <c r="BL205" s="19" t="s">
        <v>131</v>
      </c>
      <c r="BM205" s="217" t="s">
        <v>636</v>
      </c>
    </row>
    <row r="206" s="2" customFormat="1">
      <c r="A206" s="40"/>
      <c r="B206" s="41"/>
      <c r="C206" s="42"/>
      <c r="D206" s="219" t="s">
        <v>133</v>
      </c>
      <c r="E206" s="42"/>
      <c r="F206" s="220" t="s">
        <v>637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133</v>
      </c>
      <c r="AU206" s="19" t="s">
        <v>85</v>
      </c>
    </row>
    <row r="207" s="2" customFormat="1" ht="16.5" customHeight="1">
      <c r="A207" s="40"/>
      <c r="B207" s="41"/>
      <c r="C207" s="206" t="s">
        <v>298</v>
      </c>
      <c r="D207" s="206" t="s">
        <v>126</v>
      </c>
      <c r="E207" s="207" t="s">
        <v>311</v>
      </c>
      <c r="F207" s="208" t="s">
        <v>312</v>
      </c>
      <c r="G207" s="209" t="s">
        <v>129</v>
      </c>
      <c r="H207" s="210">
        <v>69.75</v>
      </c>
      <c r="I207" s="211"/>
      <c r="J207" s="212">
        <f>ROUND(I207*H207,2)</f>
        <v>0</v>
      </c>
      <c r="K207" s="208" t="s">
        <v>130</v>
      </c>
      <c r="L207" s="46"/>
      <c r="M207" s="213" t="s">
        <v>19</v>
      </c>
      <c r="N207" s="214" t="s">
        <v>46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131</v>
      </c>
      <c r="AT207" s="217" t="s">
        <v>126</v>
      </c>
      <c r="AU207" s="217" t="s">
        <v>85</v>
      </c>
      <c r="AY207" s="19" t="s">
        <v>124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83</v>
      </c>
      <c r="BK207" s="218">
        <f>ROUND(I207*H207,2)</f>
        <v>0</v>
      </c>
      <c r="BL207" s="19" t="s">
        <v>131</v>
      </c>
      <c r="BM207" s="217" t="s">
        <v>638</v>
      </c>
    </row>
    <row r="208" s="2" customFormat="1">
      <c r="A208" s="40"/>
      <c r="B208" s="41"/>
      <c r="C208" s="42"/>
      <c r="D208" s="219" t="s">
        <v>133</v>
      </c>
      <c r="E208" s="42"/>
      <c r="F208" s="220" t="s">
        <v>314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133</v>
      </c>
      <c r="AU208" s="19" t="s">
        <v>85</v>
      </c>
    </row>
    <row r="209" s="13" customFormat="1">
      <c r="A209" s="13"/>
      <c r="B209" s="224"/>
      <c r="C209" s="225"/>
      <c r="D209" s="226" t="s">
        <v>135</v>
      </c>
      <c r="E209" s="227" t="s">
        <v>19</v>
      </c>
      <c r="F209" s="228" t="s">
        <v>136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135</v>
      </c>
      <c r="AU209" s="234" t="s">
        <v>85</v>
      </c>
      <c r="AV209" s="13" t="s">
        <v>83</v>
      </c>
      <c r="AW209" s="13" t="s">
        <v>37</v>
      </c>
      <c r="AX209" s="13" t="s">
        <v>75</v>
      </c>
      <c r="AY209" s="234" t="s">
        <v>124</v>
      </c>
    </row>
    <row r="210" s="14" customFormat="1">
      <c r="A210" s="14"/>
      <c r="B210" s="235"/>
      <c r="C210" s="236"/>
      <c r="D210" s="226" t="s">
        <v>135</v>
      </c>
      <c r="E210" s="237" t="s">
        <v>19</v>
      </c>
      <c r="F210" s="238" t="s">
        <v>639</v>
      </c>
      <c r="G210" s="236"/>
      <c r="H210" s="239">
        <v>69.75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135</v>
      </c>
      <c r="AU210" s="245" t="s">
        <v>85</v>
      </c>
      <c r="AV210" s="14" t="s">
        <v>85</v>
      </c>
      <c r="AW210" s="14" t="s">
        <v>37</v>
      </c>
      <c r="AX210" s="14" t="s">
        <v>83</v>
      </c>
      <c r="AY210" s="245" t="s">
        <v>124</v>
      </c>
    </row>
    <row r="211" s="2" customFormat="1" ht="24.15" customHeight="1">
      <c r="A211" s="40"/>
      <c r="B211" s="41"/>
      <c r="C211" s="206" t="s">
        <v>304</v>
      </c>
      <c r="D211" s="206" t="s">
        <v>126</v>
      </c>
      <c r="E211" s="207" t="s">
        <v>317</v>
      </c>
      <c r="F211" s="208" t="s">
        <v>318</v>
      </c>
      <c r="G211" s="209" t="s">
        <v>129</v>
      </c>
      <c r="H211" s="210">
        <v>69.75</v>
      </c>
      <c r="I211" s="211"/>
      <c r="J211" s="212">
        <f>ROUND(I211*H211,2)</f>
        <v>0</v>
      </c>
      <c r="K211" s="208" t="s">
        <v>130</v>
      </c>
      <c r="L211" s="46"/>
      <c r="M211" s="213" t="s">
        <v>19</v>
      </c>
      <c r="N211" s="214" t="s">
        <v>46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131</v>
      </c>
      <c r="AT211" s="217" t="s">
        <v>126</v>
      </c>
      <c r="AU211" s="217" t="s">
        <v>85</v>
      </c>
      <c r="AY211" s="19" t="s">
        <v>124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83</v>
      </c>
      <c r="BK211" s="218">
        <f>ROUND(I211*H211,2)</f>
        <v>0</v>
      </c>
      <c r="BL211" s="19" t="s">
        <v>131</v>
      </c>
      <c r="BM211" s="217" t="s">
        <v>640</v>
      </c>
    </row>
    <row r="212" s="2" customFormat="1">
      <c r="A212" s="40"/>
      <c r="B212" s="41"/>
      <c r="C212" s="42"/>
      <c r="D212" s="219" t="s">
        <v>133</v>
      </c>
      <c r="E212" s="42"/>
      <c r="F212" s="220" t="s">
        <v>320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133</v>
      </c>
      <c r="AU212" s="19" t="s">
        <v>85</v>
      </c>
    </row>
    <row r="213" s="13" customFormat="1">
      <c r="A213" s="13"/>
      <c r="B213" s="224"/>
      <c r="C213" s="225"/>
      <c r="D213" s="226" t="s">
        <v>135</v>
      </c>
      <c r="E213" s="227" t="s">
        <v>19</v>
      </c>
      <c r="F213" s="228" t="s">
        <v>136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135</v>
      </c>
      <c r="AU213" s="234" t="s">
        <v>85</v>
      </c>
      <c r="AV213" s="13" t="s">
        <v>83</v>
      </c>
      <c r="AW213" s="13" t="s">
        <v>37</v>
      </c>
      <c r="AX213" s="13" t="s">
        <v>75</v>
      </c>
      <c r="AY213" s="234" t="s">
        <v>124</v>
      </c>
    </row>
    <row r="214" s="14" customFormat="1">
      <c r="A214" s="14"/>
      <c r="B214" s="235"/>
      <c r="C214" s="236"/>
      <c r="D214" s="226" t="s">
        <v>135</v>
      </c>
      <c r="E214" s="237" t="s">
        <v>19</v>
      </c>
      <c r="F214" s="238" t="s">
        <v>641</v>
      </c>
      <c r="G214" s="236"/>
      <c r="H214" s="239">
        <v>69.75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135</v>
      </c>
      <c r="AU214" s="245" t="s">
        <v>85</v>
      </c>
      <c r="AV214" s="14" t="s">
        <v>85</v>
      </c>
      <c r="AW214" s="14" t="s">
        <v>37</v>
      </c>
      <c r="AX214" s="14" t="s">
        <v>83</v>
      </c>
      <c r="AY214" s="245" t="s">
        <v>124</v>
      </c>
    </row>
    <row r="215" s="2" customFormat="1" ht="24.15" customHeight="1">
      <c r="A215" s="40"/>
      <c r="B215" s="41"/>
      <c r="C215" s="206" t="s">
        <v>310</v>
      </c>
      <c r="D215" s="206" t="s">
        <v>126</v>
      </c>
      <c r="E215" s="207" t="s">
        <v>323</v>
      </c>
      <c r="F215" s="208" t="s">
        <v>324</v>
      </c>
      <c r="G215" s="209" t="s">
        <v>129</v>
      </c>
      <c r="H215" s="210">
        <v>50.5</v>
      </c>
      <c r="I215" s="211"/>
      <c r="J215" s="212">
        <f>ROUND(I215*H215,2)</f>
        <v>0</v>
      </c>
      <c r="K215" s="208" t="s">
        <v>130</v>
      </c>
      <c r="L215" s="46"/>
      <c r="M215" s="213" t="s">
        <v>19</v>
      </c>
      <c r="N215" s="214" t="s">
        <v>46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131</v>
      </c>
      <c r="AT215" s="217" t="s">
        <v>126</v>
      </c>
      <c r="AU215" s="217" t="s">
        <v>85</v>
      </c>
      <c r="AY215" s="19" t="s">
        <v>124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83</v>
      </c>
      <c r="BK215" s="218">
        <f>ROUND(I215*H215,2)</f>
        <v>0</v>
      </c>
      <c r="BL215" s="19" t="s">
        <v>131</v>
      </c>
      <c r="BM215" s="217" t="s">
        <v>642</v>
      </c>
    </row>
    <row r="216" s="2" customFormat="1">
      <c r="A216" s="40"/>
      <c r="B216" s="41"/>
      <c r="C216" s="42"/>
      <c r="D216" s="219" t="s">
        <v>133</v>
      </c>
      <c r="E216" s="42"/>
      <c r="F216" s="220" t="s">
        <v>326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133</v>
      </c>
      <c r="AU216" s="19" t="s">
        <v>85</v>
      </c>
    </row>
    <row r="217" s="13" customFormat="1">
      <c r="A217" s="13"/>
      <c r="B217" s="224"/>
      <c r="C217" s="225"/>
      <c r="D217" s="226" t="s">
        <v>135</v>
      </c>
      <c r="E217" s="227" t="s">
        <v>19</v>
      </c>
      <c r="F217" s="228" t="s">
        <v>136</v>
      </c>
      <c r="G217" s="225"/>
      <c r="H217" s="227" t="s">
        <v>19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135</v>
      </c>
      <c r="AU217" s="234" t="s">
        <v>85</v>
      </c>
      <c r="AV217" s="13" t="s">
        <v>83</v>
      </c>
      <c r="AW217" s="13" t="s">
        <v>37</v>
      </c>
      <c r="AX217" s="13" t="s">
        <v>75</v>
      </c>
      <c r="AY217" s="234" t="s">
        <v>124</v>
      </c>
    </row>
    <row r="218" s="14" customFormat="1">
      <c r="A218" s="14"/>
      <c r="B218" s="235"/>
      <c r="C218" s="236"/>
      <c r="D218" s="226" t="s">
        <v>135</v>
      </c>
      <c r="E218" s="237" t="s">
        <v>19</v>
      </c>
      <c r="F218" s="238" t="s">
        <v>643</v>
      </c>
      <c r="G218" s="236"/>
      <c r="H218" s="239">
        <v>50.5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135</v>
      </c>
      <c r="AU218" s="245" t="s">
        <v>85</v>
      </c>
      <c r="AV218" s="14" t="s">
        <v>85</v>
      </c>
      <c r="AW218" s="14" t="s">
        <v>37</v>
      </c>
      <c r="AX218" s="14" t="s">
        <v>83</v>
      </c>
      <c r="AY218" s="245" t="s">
        <v>124</v>
      </c>
    </row>
    <row r="219" s="2" customFormat="1" ht="44.25" customHeight="1">
      <c r="A219" s="40"/>
      <c r="B219" s="41"/>
      <c r="C219" s="206" t="s">
        <v>316</v>
      </c>
      <c r="D219" s="206" t="s">
        <v>126</v>
      </c>
      <c r="E219" s="207" t="s">
        <v>339</v>
      </c>
      <c r="F219" s="208" t="s">
        <v>340</v>
      </c>
      <c r="G219" s="209" t="s">
        <v>129</v>
      </c>
      <c r="H219" s="210">
        <v>105</v>
      </c>
      <c r="I219" s="211"/>
      <c r="J219" s="212">
        <f>ROUND(I219*H219,2)</f>
        <v>0</v>
      </c>
      <c r="K219" s="208" t="s">
        <v>130</v>
      </c>
      <c r="L219" s="46"/>
      <c r="M219" s="213" t="s">
        <v>19</v>
      </c>
      <c r="N219" s="214" t="s">
        <v>46</v>
      </c>
      <c r="O219" s="86"/>
      <c r="P219" s="215">
        <f>O219*H219</f>
        <v>0</v>
      </c>
      <c r="Q219" s="215">
        <v>0.089219999999999994</v>
      </c>
      <c r="R219" s="215">
        <f>Q219*H219</f>
        <v>9.3681000000000001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131</v>
      </c>
      <c r="AT219" s="217" t="s">
        <v>126</v>
      </c>
      <c r="AU219" s="217" t="s">
        <v>85</v>
      </c>
      <c r="AY219" s="19" t="s">
        <v>124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83</v>
      </c>
      <c r="BK219" s="218">
        <f>ROUND(I219*H219,2)</f>
        <v>0</v>
      </c>
      <c r="BL219" s="19" t="s">
        <v>131</v>
      </c>
      <c r="BM219" s="217" t="s">
        <v>644</v>
      </c>
    </row>
    <row r="220" s="2" customFormat="1">
      <c r="A220" s="40"/>
      <c r="B220" s="41"/>
      <c r="C220" s="42"/>
      <c r="D220" s="219" t="s">
        <v>133</v>
      </c>
      <c r="E220" s="42"/>
      <c r="F220" s="220" t="s">
        <v>342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133</v>
      </c>
      <c r="AU220" s="19" t="s">
        <v>85</v>
      </c>
    </row>
    <row r="221" s="13" customFormat="1">
      <c r="A221" s="13"/>
      <c r="B221" s="224"/>
      <c r="C221" s="225"/>
      <c r="D221" s="226" t="s">
        <v>135</v>
      </c>
      <c r="E221" s="227" t="s">
        <v>19</v>
      </c>
      <c r="F221" s="228" t="s">
        <v>136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135</v>
      </c>
      <c r="AU221" s="234" t="s">
        <v>85</v>
      </c>
      <c r="AV221" s="13" t="s">
        <v>83</v>
      </c>
      <c r="AW221" s="13" t="s">
        <v>37</v>
      </c>
      <c r="AX221" s="13" t="s">
        <v>75</v>
      </c>
      <c r="AY221" s="234" t="s">
        <v>124</v>
      </c>
    </row>
    <row r="222" s="14" customFormat="1">
      <c r="A222" s="14"/>
      <c r="B222" s="235"/>
      <c r="C222" s="236"/>
      <c r="D222" s="226" t="s">
        <v>135</v>
      </c>
      <c r="E222" s="237" t="s">
        <v>19</v>
      </c>
      <c r="F222" s="238" t="s">
        <v>645</v>
      </c>
      <c r="G222" s="236"/>
      <c r="H222" s="239">
        <v>103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135</v>
      </c>
      <c r="AU222" s="245" t="s">
        <v>85</v>
      </c>
      <c r="AV222" s="14" t="s">
        <v>85</v>
      </c>
      <c r="AW222" s="14" t="s">
        <v>37</v>
      </c>
      <c r="AX222" s="14" t="s">
        <v>75</v>
      </c>
      <c r="AY222" s="245" t="s">
        <v>124</v>
      </c>
    </row>
    <row r="223" s="14" customFormat="1">
      <c r="A223" s="14"/>
      <c r="B223" s="235"/>
      <c r="C223" s="236"/>
      <c r="D223" s="226" t="s">
        <v>135</v>
      </c>
      <c r="E223" s="237" t="s">
        <v>19</v>
      </c>
      <c r="F223" s="238" t="s">
        <v>646</v>
      </c>
      <c r="G223" s="236"/>
      <c r="H223" s="239">
        <v>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135</v>
      </c>
      <c r="AU223" s="245" t="s">
        <v>85</v>
      </c>
      <c r="AV223" s="14" t="s">
        <v>85</v>
      </c>
      <c r="AW223" s="14" t="s">
        <v>37</v>
      </c>
      <c r="AX223" s="14" t="s">
        <v>75</v>
      </c>
      <c r="AY223" s="245" t="s">
        <v>124</v>
      </c>
    </row>
    <row r="224" s="16" customFormat="1">
      <c r="A224" s="16"/>
      <c r="B224" s="257"/>
      <c r="C224" s="258"/>
      <c r="D224" s="226" t="s">
        <v>135</v>
      </c>
      <c r="E224" s="259" t="s">
        <v>19</v>
      </c>
      <c r="F224" s="260" t="s">
        <v>178</v>
      </c>
      <c r="G224" s="258"/>
      <c r="H224" s="261">
        <v>105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67" t="s">
        <v>135</v>
      </c>
      <c r="AU224" s="267" t="s">
        <v>85</v>
      </c>
      <c r="AV224" s="16" t="s">
        <v>131</v>
      </c>
      <c r="AW224" s="16" t="s">
        <v>37</v>
      </c>
      <c r="AX224" s="16" t="s">
        <v>83</v>
      </c>
      <c r="AY224" s="267" t="s">
        <v>124</v>
      </c>
    </row>
    <row r="225" s="2" customFormat="1" ht="16.5" customHeight="1">
      <c r="A225" s="40"/>
      <c r="B225" s="41"/>
      <c r="C225" s="268" t="s">
        <v>322</v>
      </c>
      <c r="D225" s="268" t="s">
        <v>224</v>
      </c>
      <c r="E225" s="269" t="s">
        <v>347</v>
      </c>
      <c r="F225" s="270" t="s">
        <v>348</v>
      </c>
      <c r="G225" s="271" t="s">
        <v>129</v>
      </c>
      <c r="H225" s="272">
        <v>105.06</v>
      </c>
      <c r="I225" s="273"/>
      <c r="J225" s="274">
        <f>ROUND(I225*H225,2)</f>
        <v>0</v>
      </c>
      <c r="K225" s="270" t="s">
        <v>130</v>
      </c>
      <c r="L225" s="275"/>
      <c r="M225" s="276" t="s">
        <v>19</v>
      </c>
      <c r="N225" s="277" t="s">
        <v>46</v>
      </c>
      <c r="O225" s="86"/>
      <c r="P225" s="215">
        <f>O225*H225</f>
        <v>0</v>
      </c>
      <c r="Q225" s="215">
        <v>0.13100000000000001</v>
      </c>
      <c r="R225" s="215">
        <f>Q225*H225</f>
        <v>13.762860000000002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179</v>
      </c>
      <c r="AT225" s="217" t="s">
        <v>224</v>
      </c>
      <c r="AU225" s="217" t="s">
        <v>85</v>
      </c>
      <c r="AY225" s="19" t="s">
        <v>124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83</v>
      </c>
      <c r="BK225" s="218">
        <f>ROUND(I225*H225,2)</f>
        <v>0</v>
      </c>
      <c r="BL225" s="19" t="s">
        <v>131</v>
      </c>
      <c r="BM225" s="217" t="s">
        <v>647</v>
      </c>
    </row>
    <row r="226" s="13" customFormat="1">
      <c r="A226" s="13"/>
      <c r="B226" s="224"/>
      <c r="C226" s="225"/>
      <c r="D226" s="226" t="s">
        <v>135</v>
      </c>
      <c r="E226" s="227" t="s">
        <v>19</v>
      </c>
      <c r="F226" s="228" t="s">
        <v>136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135</v>
      </c>
      <c r="AU226" s="234" t="s">
        <v>85</v>
      </c>
      <c r="AV226" s="13" t="s">
        <v>83</v>
      </c>
      <c r="AW226" s="13" t="s">
        <v>37</v>
      </c>
      <c r="AX226" s="13" t="s">
        <v>75</v>
      </c>
      <c r="AY226" s="234" t="s">
        <v>124</v>
      </c>
    </row>
    <row r="227" s="14" customFormat="1">
      <c r="A227" s="14"/>
      <c r="B227" s="235"/>
      <c r="C227" s="236"/>
      <c r="D227" s="226" t="s">
        <v>135</v>
      </c>
      <c r="E227" s="237" t="s">
        <v>19</v>
      </c>
      <c r="F227" s="238" t="s">
        <v>645</v>
      </c>
      <c r="G227" s="236"/>
      <c r="H227" s="239">
        <v>103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135</v>
      </c>
      <c r="AU227" s="245" t="s">
        <v>85</v>
      </c>
      <c r="AV227" s="14" t="s">
        <v>85</v>
      </c>
      <c r="AW227" s="14" t="s">
        <v>37</v>
      </c>
      <c r="AX227" s="14" t="s">
        <v>75</v>
      </c>
      <c r="AY227" s="245" t="s">
        <v>124</v>
      </c>
    </row>
    <row r="228" s="15" customFormat="1">
      <c r="A228" s="15"/>
      <c r="B228" s="246"/>
      <c r="C228" s="247"/>
      <c r="D228" s="226" t="s">
        <v>135</v>
      </c>
      <c r="E228" s="248" t="s">
        <v>19</v>
      </c>
      <c r="F228" s="249" t="s">
        <v>175</v>
      </c>
      <c r="G228" s="247"/>
      <c r="H228" s="250">
        <v>103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6" t="s">
        <v>135</v>
      </c>
      <c r="AU228" s="256" t="s">
        <v>85</v>
      </c>
      <c r="AV228" s="15" t="s">
        <v>144</v>
      </c>
      <c r="AW228" s="15" t="s">
        <v>37</v>
      </c>
      <c r="AX228" s="15" t="s">
        <v>75</v>
      </c>
      <c r="AY228" s="256" t="s">
        <v>124</v>
      </c>
    </row>
    <row r="229" s="14" customFormat="1">
      <c r="A229" s="14"/>
      <c r="B229" s="235"/>
      <c r="C229" s="236"/>
      <c r="D229" s="226" t="s">
        <v>135</v>
      </c>
      <c r="E229" s="237" t="s">
        <v>19</v>
      </c>
      <c r="F229" s="238" t="s">
        <v>648</v>
      </c>
      <c r="G229" s="236"/>
      <c r="H229" s="239">
        <v>105.06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135</v>
      </c>
      <c r="AU229" s="245" t="s">
        <v>85</v>
      </c>
      <c r="AV229" s="14" t="s">
        <v>85</v>
      </c>
      <c r="AW229" s="14" t="s">
        <v>37</v>
      </c>
      <c r="AX229" s="14" t="s">
        <v>83</v>
      </c>
      <c r="AY229" s="245" t="s">
        <v>124</v>
      </c>
    </row>
    <row r="230" s="2" customFormat="1" ht="16.5" customHeight="1">
      <c r="A230" s="40"/>
      <c r="B230" s="41"/>
      <c r="C230" s="268" t="s">
        <v>328</v>
      </c>
      <c r="D230" s="268" t="s">
        <v>224</v>
      </c>
      <c r="E230" s="269" t="s">
        <v>352</v>
      </c>
      <c r="F230" s="270" t="s">
        <v>353</v>
      </c>
      <c r="G230" s="271" t="s">
        <v>129</v>
      </c>
      <c r="H230" s="272">
        <v>2.04</v>
      </c>
      <c r="I230" s="273"/>
      <c r="J230" s="274">
        <f>ROUND(I230*H230,2)</f>
        <v>0</v>
      </c>
      <c r="K230" s="270" t="s">
        <v>130</v>
      </c>
      <c r="L230" s="275"/>
      <c r="M230" s="276" t="s">
        <v>19</v>
      </c>
      <c r="N230" s="277" t="s">
        <v>46</v>
      </c>
      <c r="O230" s="86"/>
      <c r="P230" s="215">
        <f>O230*H230</f>
        <v>0</v>
      </c>
      <c r="Q230" s="215">
        <v>0.13100000000000001</v>
      </c>
      <c r="R230" s="215">
        <f>Q230*H230</f>
        <v>0.26724000000000003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179</v>
      </c>
      <c r="AT230" s="217" t="s">
        <v>224</v>
      </c>
      <c r="AU230" s="217" t="s">
        <v>85</v>
      </c>
      <c r="AY230" s="19" t="s">
        <v>124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83</v>
      </c>
      <c r="BK230" s="218">
        <f>ROUND(I230*H230,2)</f>
        <v>0</v>
      </c>
      <c r="BL230" s="19" t="s">
        <v>131</v>
      </c>
      <c r="BM230" s="217" t="s">
        <v>649</v>
      </c>
    </row>
    <row r="231" s="13" customFormat="1">
      <c r="A231" s="13"/>
      <c r="B231" s="224"/>
      <c r="C231" s="225"/>
      <c r="D231" s="226" t="s">
        <v>135</v>
      </c>
      <c r="E231" s="227" t="s">
        <v>19</v>
      </c>
      <c r="F231" s="228" t="s">
        <v>136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135</v>
      </c>
      <c r="AU231" s="234" t="s">
        <v>85</v>
      </c>
      <c r="AV231" s="13" t="s">
        <v>83</v>
      </c>
      <c r="AW231" s="13" t="s">
        <v>37</v>
      </c>
      <c r="AX231" s="13" t="s">
        <v>75</v>
      </c>
      <c r="AY231" s="234" t="s">
        <v>124</v>
      </c>
    </row>
    <row r="232" s="14" customFormat="1">
      <c r="A232" s="14"/>
      <c r="B232" s="235"/>
      <c r="C232" s="236"/>
      <c r="D232" s="226" t="s">
        <v>135</v>
      </c>
      <c r="E232" s="237" t="s">
        <v>19</v>
      </c>
      <c r="F232" s="238" t="s">
        <v>646</v>
      </c>
      <c r="G232" s="236"/>
      <c r="H232" s="239">
        <v>2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135</v>
      </c>
      <c r="AU232" s="245" t="s">
        <v>85</v>
      </c>
      <c r="AV232" s="14" t="s">
        <v>85</v>
      </c>
      <c r="AW232" s="14" t="s">
        <v>37</v>
      </c>
      <c r="AX232" s="14" t="s">
        <v>75</v>
      </c>
      <c r="AY232" s="245" t="s">
        <v>124</v>
      </c>
    </row>
    <row r="233" s="15" customFormat="1">
      <c r="A233" s="15"/>
      <c r="B233" s="246"/>
      <c r="C233" s="247"/>
      <c r="D233" s="226" t="s">
        <v>135</v>
      </c>
      <c r="E233" s="248" t="s">
        <v>19</v>
      </c>
      <c r="F233" s="249" t="s">
        <v>175</v>
      </c>
      <c r="G233" s="247"/>
      <c r="H233" s="250">
        <v>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135</v>
      </c>
      <c r="AU233" s="256" t="s">
        <v>85</v>
      </c>
      <c r="AV233" s="15" t="s">
        <v>144</v>
      </c>
      <c r="AW233" s="15" t="s">
        <v>37</v>
      </c>
      <c r="AX233" s="15" t="s">
        <v>75</v>
      </c>
      <c r="AY233" s="256" t="s">
        <v>124</v>
      </c>
    </row>
    <row r="234" s="14" customFormat="1">
      <c r="A234" s="14"/>
      <c r="B234" s="235"/>
      <c r="C234" s="236"/>
      <c r="D234" s="226" t="s">
        <v>135</v>
      </c>
      <c r="E234" s="237" t="s">
        <v>19</v>
      </c>
      <c r="F234" s="238" t="s">
        <v>650</v>
      </c>
      <c r="G234" s="236"/>
      <c r="H234" s="239">
        <v>2.04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135</v>
      </c>
      <c r="AU234" s="245" t="s">
        <v>85</v>
      </c>
      <c r="AV234" s="14" t="s">
        <v>85</v>
      </c>
      <c r="AW234" s="14" t="s">
        <v>37</v>
      </c>
      <c r="AX234" s="14" t="s">
        <v>83</v>
      </c>
      <c r="AY234" s="245" t="s">
        <v>124</v>
      </c>
    </row>
    <row r="235" s="2" customFormat="1" ht="37.8" customHeight="1">
      <c r="A235" s="40"/>
      <c r="B235" s="41"/>
      <c r="C235" s="206" t="s">
        <v>334</v>
      </c>
      <c r="D235" s="206" t="s">
        <v>126</v>
      </c>
      <c r="E235" s="207" t="s">
        <v>651</v>
      </c>
      <c r="F235" s="208" t="s">
        <v>652</v>
      </c>
      <c r="G235" s="209" t="s">
        <v>129</v>
      </c>
      <c r="H235" s="210">
        <v>8</v>
      </c>
      <c r="I235" s="211"/>
      <c r="J235" s="212">
        <f>ROUND(I235*H235,2)</f>
        <v>0</v>
      </c>
      <c r="K235" s="208" t="s">
        <v>130</v>
      </c>
      <c r="L235" s="46"/>
      <c r="M235" s="213" t="s">
        <v>19</v>
      </c>
      <c r="N235" s="214" t="s">
        <v>46</v>
      </c>
      <c r="O235" s="86"/>
      <c r="P235" s="215">
        <f>O235*H235</f>
        <v>0</v>
      </c>
      <c r="Q235" s="215">
        <v>0.090620000000000006</v>
      </c>
      <c r="R235" s="215">
        <f>Q235*H235</f>
        <v>0.72496000000000005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131</v>
      </c>
      <c r="AT235" s="217" t="s">
        <v>126</v>
      </c>
      <c r="AU235" s="217" t="s">
        <v>85</v>
      </c>
      <c r="AY235" s="19" t="s">
        <v>124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83</v>
      </c>
      <c r="BK235" s="218">
        <f>ROUND(I235*H235,2)</f>
        <v>0</v>
      </c>
      <c r="BL235" s="19" t="s">
        <v>131</v>
      </c>
      <c r="BM235" s="217" t="s">
        <v>653</v>
      </c>
    </row>
    <row r="236" s="2" customFormat="1">
      <c r="A236" s="40"/>
      <c r="B236" s="41"/>
      <c r="C236" s="42"/>
      <c r="D236" s="219" t="s">
        <v>133</v>
      </c>
      <c r="E236" s="42"/>
      <c r="F236" s="220" t="s">
        <v>654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133</v>
      </c>
      <c r="AU236" s="19" t="s">
        <v>85</v>
      </c>
    </row>
    <row r="237" s="14" customFormat="1">
      <c r="A237" s="14"/>
      <c r="B237" s="235"/>
      <c r="C237" s="236"/>
      <c r="D237" s="226" t="s">
        <v>135</v>
      </c>
      <c r="E237" s="237" t="s">
        <v>19</v>
      </c>
      <c r="F237" s="238" t="s">
        <v>655</v>
      </c>
      <c r="G237" s="236"/>
      <c r="H237" s="239">
        <v>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135</v>
      </c>
      <c r="AU237" s="245" t="s">
        <v>85</v>
      </c>
      <c r="AV237" s="14" t="s">
        <v>85</v>
      </c>
      <c r="AW237" s="14" t="s">
        <v>37</v>
      </c>
      <c r="AX237" s="14" t="s">
        <v>75</v>
      </c>
      <c r="AY237" s="245" t="s">
        <v>124</v>
      </c>
    </row>
    <row r="238" s="14" customFormat="1">
      <c r="A238" s="14"/>
      <c r="B238" s="235"/>
      <c r="C238" s="236"/>
      <c r="D238" s="226" t="s">
        <v>135</v>
      </c>
      <c r="E238" s="237" t="s">
        <v>19</v>
      </c>
      <c r="F238" s="238" t="s">
        <v>656</v>
      </c>
      <c r="G238" s="236"/>
      <c r="H238" s="239">
        <v>3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135</v>
      </c>
      <c r="AU238" s="245" t="s">
        <v>85</v>
      </c>
      <c r="AV238" s="14" t="s">
        <v>85</v>
      </c>
      <c r="AW238" s="14" t="s">
        <v>37</v>
      </c>
      <c r="AX238" s="14" t="s">
        <v>75</v>
      </c>
      <c r="AY238" s="245" t="s">
        <v>124</v>
      </c>
    </row>
    <row r="239" s="16" customFormat="1">
      <c r="A239" s="16"/>
      <c r="B239" s="257"/>
      <c r="C239" s="258"/>
      <c r="D239" s="226" t="s">
        <v>135</v>
      </c>
      <c r="E239" s="259" t="s">
        <v>19</v>
      </c>
      <c r="F239" s="260" t="s">
        <v>178</v>
      </c>
      <c r="G239" s="258"/>
      <c r="H239" s="261">
        <v>8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67" t="s">
        <v>135</v>
      </c>
      <c r="AU239" s="267" t="s">
        <v>85</v>
      </c>
      <c r="AV239" s="16" t="s">
        <v>131</v>
      </c>
      <c r="AW239" s="16" t="s">
        <v>37</v>
      </c>
      <c r="AX239" s="16" t="s">
        <v>83</v>
      </c>
      <c r="AY239" s="267" t="s">
        <v>124</v>
      </c>
    </row>
    <row r="240" s="2" customFormat="1" ht="16.5" customHeight="1">
      <c r="A240" s="40"/>
      <c r="B240" s="41"/>
      <c r="C240" s="268" t="s">
        <v>338</v>
      </c>
      <c r="D240" s="268" t="s">
        <v>224</v>
      </c>
      <c r="E240" s="269" t="s">
        <v>657</v>
      </c>
      <c r="F240" s="270" t="s">
        <v>658</v>
      </c>
      <c r="G240" s="271" t="s">
        <v>129</v>
      </c>
      <c r="H240" s="272">
        <v>5.1500000000000004</v>
      </c>
      <c r="I240" s="273"/>
      <c r="J240" s="274">
        <f>ROUND(I240*H240,2)</f>
        <v>0</v>
      </c>
      <c r="K240" s="270" t="s">
        <v>130</v>
      </c>
      <c r="L240" s="275"/>
      <c r="M240" s="276" t="s">
        <v>19</v>
      </c>
      <c r="N240" s="277" t="s">
        <v>46</v>
      </c>
      <c r="O240" s="86"/>
      <c r="P240" s="215">
        <f>O240*H240</f>
        <v>0</v>
      </c>
      <c r="Q240" s="215">
        <v>0.17599999999999999</v>
      </c>
      <c r="R240" s="215">
        <f>Q240*H240</f>
        <v>0.90639999999999998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179</v>
      </c>
      <c r="AT240" s="217" t="s">
        <v>224</v>
      </c>
      <c r="AU240" s="217" t="s">
        <v>85</v>
      </c>
      <c r="AY240" s="19" t="s">
        <v>124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83</v>
      </c>
      <c r="BK240" s="218">
        <f>ROUND(I240*H240,2)</f>
        <v>0</v>
      </c>
      <c r="BL240" s="19" t="s">
        <v>131</v>
      </c>
      <c r="BM240" s="217" t="s">
        <v>659</v>
      </c>
    </row>
    <row r="241" s="14" customFormat="1">
      <c r="A241" s="14"/>
      <c r="B241" s="235"/>
      <c r="C241" s="236"/>
      <c r="D241" s="226" t="s">
        <v>135</v>
      </c>
      <c r="E241" s="237" t="s">
        <v>19</v>
      </c>
      <c r="F241" s="238" t="s">
        <v>655</v>
      </c>
      <c r="G241" s="236"/>
      <c r="H241" s="239">
        <v>5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135</v>
      </c>
      <c r="AU241" s="245" t="s">
        <v>85</v>
      </c>
      <c r="AV241" s="14" t="s">
        <v>85</v>
      </c>
      <c r="AW241" s="14" t="s">
        <v>37</v>
      </c>
      <c r="AX241" s="14" t="s">
        <v>83</v>
      </c>
      <c r="AY241" s="245" t="s">
        <v>124</v>
      </c>
    </row>
    <row r="242" s="14" customFormat="1">
      <c r="A242" s="14"/>
      <c r="B242" s="235"/>
      <c r="C242" s="236"/>
      <c r="D242" s="226" t="s">
        <v>135</v>
      </c>
      <c r="E242" s="236"/>
      <c r="F242" s="238" t="s">
        <v>660</v>
      </c>
      <c r="G242" s="236"/>
      <c r="H242" s="239">
        <v>5.1500000000000004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135</v>
      </c>
      <c r="AU242" s="245" t="s">
        <v>85</v>
      </c>
      <c r="AV242" s="14" t="s">
        <v>85</v>
      </c>
      <c r="AW242" s="14" t="s">
        <v>4</v>
      </c>
      <c r="AX242" s="14" t="s">
        <v>83</v>
      </c>
      <c r="AY242" s="245" t="s">
        <v>124</v>
      </c>
    </row>
    <row r="243" s="2" customFormat="1" ht="16.5" customHeight="1">
      <c r="A243" s="40"/>
      <c r="B243" s="41"/>
      <c r="C243" s="268" t="s">
        <v>346</v>
      </c>
      <c r="D243" s="268" t="s">
        <v>224</v>
      </c>
      <c r="E243" s="269" t="s">
        <v>661</v>
      </c>
      <c r="F243" s="270" t="s">
        <v>662</v>
      </c>
      <c r="G243" s="271" t="s">
        <v>129</v>
      </c>
      <c r="H243" s="272">
        <v>3.1520000000000001</v>
      </c>
      <c r="I243" s="273"/>
      <c r="J243" s="274">
        <f>ROUND(I243*H243,2)</f>
        <v>0</v>
      </c>
      <c r="K243" s="270" t="s">
        <v>130</v>
      </c>
      <c r="L243" s="275"/>
      <c r="M243" s="276" t="s">
        <v>19</v>
      </c>
      <c r="N243" s="277" t="s">
        <v>46</v>
      </c>
      <c r="O243" s="86"/>
      <c r="P243" s="215">
        <f>O243*H243</f>
        <v>0</v>
      </c>
      <c r="Q243" s="215">
        <v>0.17499999999999999</v>
      </c>
      <c r="R243" s="215">
        <f>Q243*H243</f>
        <v>0.55159999999999998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179</v>
      </c>
      <c r="AT243" s="217" t="s">
        <v>224</v>
      </c>
      <c r="AU243" s="217" t="s">
        <v>85</v>
      </c>
      <c r="AY243" s="19" t="s">
        <v>124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83</v>
      </c>
      <c r="BK243" s="218">
        <f>ROUND(I243*H243,2)</f>
        <v>0</v>
      </c>
      <c r="BL243" s="19" t="s">
        <v>131</v>
      </c>
      <c r="BM243" s="217" t="s">
        <v>663</v>
      </c>
    </row>
    <row r="244" s="14" customFormat="1">
      <c r="A244" s="14"/>
      <c r="B244" s="235"/>
      <c r="C244" s="236"/>
      <c r="D244" s="226" t="s">
        <v>135</v>
      </c>
      <c r="E244" s="237" t="s">
        <v>19</v>
      </c>
      <c r="F244" s="238" t="s">
        <v>664</v>
      </c>
      <c r="G244" s="236"/>
      <c r="H244" s="239">
        <v>3.0600000000000001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135</v>
      </c>
      <c r="AU244" s="245" t="s">
        <v>85</v>
      </c>
      <c r="AV244" s="14" t="s">
        <v>85</v>
      </c>
      <c r="AW244" s="14" t="s">
        <v>37</v>
      </c>
      <c r="AX244" s="14" t="s">
        <v>83</v>
      </c>
      <c r="AY244" s="245" t="s">
        <v>124</v>
      </c>
    </row>
    <row r="245" s="14" customFormat="1">
      <c r="A245" s="14"/>
      <c r="B245" s="235"/>
      <c r="C245" s="236"/>
      <c r="D245" s="226" t="s">
        <v>135</v>
      </c>
      <c r="E245" s="236"/>
      <c r="F245" s="238" t="s">
        <v>665</v>
      </c>
      <c r="G245" s="236"/>
      <c r="H245" s="239">
        <v>3.1520000000000001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135</v>
      </c>
      <c r="AU245" s="245" t="s">
        <v>85</v>
      </c>
      <c r="AV245" s="14" t="s">
        <v>85</v>
      </c>
      <c r="AW245" s="14" t="s">
        <v>4</v>
      </c>
      <c r="AX245" s="14" t="s">
        <v>83</v>
      </c>
      <c r="AY245" s="245" t="s">
        <v>124</v>
      </c>
    </row>
    <row r="246" s="12" customFormat="1" ht="22.8" customHeight="1">
      <c r="A246" s="12"/>
      <c r="B246" s="190"/>
      <c r="C246" s="191"/>
      <c r="D246" s="192" t="s">
        <v>74</v>
      </c>
      <c r="E246" s="204" t="s">
        <v>179</v>
      </c>
      <c r="F246" s="204" t="s">
        <v>356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SUM(P247:P262)</f>
        <v>0</v>
      </c>
      <c r="Q246" s="198"/>
      <c r="R246" s="199">
        <f>SUM(R247:R262)</f>
        <v>0.54346649999999996</v>
      </c>
      <c r="S246" s="198"/>
      <c r="T246" s="200">
        <f>SUM(T247:T262)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83</v>
      </c>
      <c r="AT246" s="202" t="s">
        <v>74</v>
      </c>
      <c r="AU246" s="202" t="s">
        <v>83</v>
      </c>
      <c r="AY246" s="201" t="s">
        <v>124</v>
      </c>
      <c r="BK246" s="203">
        <f>SUM(BK247:BK262)</f>
        <v>0</v>
      </c>
    </row>
    <row r="247" s="2" customFormat="1" ht="16.5" customHeight="1">
      <c r="A247" s="40"/>
      <c r="B247" s="41"/>
      <c r="C247" s="206" t="s">
        <v>351</v>
      </c>
      <c r="D247" s="206" t="s">
        <v>126</v>
      </c>
      <c r="E247" s="207" t="s">
        <v>666</v>
      </c>
      <c r="F247" s="208" t="s">
        <v>667</v>
      </c>
      <c r="G247" s="209" t="s">
        <v>264</v>
      </c>
      <c r="H247" s="210">
        <v>1</v>
      </c>
      <c r="I247" s="211"/>
      <c r="J247" s="212">
        <f>ROUND(I247*H247,2)</f>
        <v>0</v>
      </c>
      <c r="K247" s="208" t="s">
        <v>19</v>
      </c>
      <c r="L247" s="46"/>
      <c r="M247" s="213" t="s">
        <v>19</v>
      </c>
      <c r="N247" s="214" t="s">
        <v>46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131</v>
      </c>
      <c r="AT247" s="217" t="s">
        <v>126</v>
      </c>
      <c r="AU247" s="217" t="s">
        <v>85</v>
      </c>
      <c r="AY247" s="19" t="s">
        <v>124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83</v>
      </c>
      <c r="BK247" s="218">
        <f>ROUND(I247*H247,2)</f>
        <v>0</v>
      </c>
      <c r="BL247" s="19" t="s">
        <v>131</v>
      </c>
      <c r="BM247" s="217" t="s">
        <v>668</v>
      </c>
    </row>
    <row r="248" s="2" customFormat="1" ht="24.15" customHeight="1">
      <c r="A248" s="40"/>
      <c r="B248" s="41"/>
      <c r="C248" s="206" t="s">
        <v>357</v>
      </c>
      <c r="D248" s="206" t="s">
        <v>126</v>
      </c>
      <c r="E248" s="207" t="s">
        <v>358</v>
      </c>
      <c r="F248" s="208" t="s">
        <v>359</v>
      </c>
      <c r="G248" s="209" t="s">
        <v>164</v>
      </c>
      <c r="H248" s="210">
        <v>50</v>
      </c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46</v>
      </c>
      <c r="O248" s="86"/>
      <c r="P248" s="215">
        <f>O248*H248</f>
        <v>0</v>
      </c>
      <c r="Q248" s="215">
        <v>6.0000000000000002E-05</v>
      </c>
      <c r="R248" s="215">
        <f>Q248*H248</f>
        <v>0.0030000000000000001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131</v>
      </c>
      <c r="AT248" s="217" t="s">
        <v>126</v>
      </c>
      <c r="AU248" s="217" t="s">
        <v>85</v>
      </c>
      <c r="AY248" s="19" t="s">
        <v>124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83</v>
      </c>
      <c r="BK248" s="218">
        <f>ROUND(I248*H248,2)</f>
        <v>0</v>
      </c>
      <c r="BL248" s="19" t="s">
        <v>131</v>
      </c>
      <c r="BM248" s="217" t="s">
        <v>669</v>
      </c>
    </row>
    <row r="249" s="14" customFormat="1">
      <c r="A249" s="14"/>
      <c r="B249" s="235"/>
      <c r="C249" s="236"/>
      <c r="D249" s="226" t="s">
        <v>135</v>
      </c>
      <c r="E249" s="237" t="s">
        <v>19</v>
      </c>
      <c r="F249" s="238" t="s">
        <v>670</v>
      </c>
      <c r="G249" s="236"/>
      <c r="H249" s="239">
        <v>50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135</v>
      </c>
      <c r="AU249" s="245" t="s">
        <v>85</v>
      </c>
      <c r="AV249" s="14" t="s">
        <v>85</v>
      </c>
      <c r="AW249" s="14" t="s">
        <v>37</v>
      </c>
      <c r="AX249" s="14" t="s">
        <v>83</v>
      </c>
      <c r="AY249" s="245" t="s">
        <v>124</v>
      </c>
    </row>
    <row r="250" s="2" customFormat="1" ht="24.15" customHeight="1">
      <c r="A250" s="40"/>
      <c r="B250" s="41"/>
      <c r="C250" s="268" t="s">
        <v>362</v>
      </c>
      <c r="D250" s="268" t="s">
        <v>224</v>
      </c>
      <c r="E250" s="269" t="s">
        <v>363</v>
      </c>
      <c r="F250" s="270" t="s">
        <v>364</v>
      </c>
      <c r="G250" s="271" t="s">
        <v>164</v>
      </c>
      <c r="H250" s="272">
        <v>50</v>
      </c>
      <c r="I250" s="273"/>
      <c r="J250" s="274">
        <f>ROUND(I250*H250,2)</f>
        <v>0</v>
      </c>
      <c r="K250" s="270" t="s">
        <v>19</v>
      </c>
      <c r="L250" s="275"/>
      <c r="M250" s="276" t="s">
        <v>19</v>
      </c>
      <c r="N250" s="277" t="s">
        <v>46</v>
      </c>
      <c r="O250" s="86"/>
      <c r="P250" s="215">
        <f>O250*H250</f>
        <v>0</v>
      </c>
      <c r="Q250" s="215">
        <v>0.0037000000000000002</v>
      </c>
      <c r="R250" s="215">
        <f>Q250*H250</f>
        <v>0.185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179</v>
      </c>
      <c r="AT250" s="217" t="s">
        <v>224</v>
      </c>
      <c r="AU250" s="217" t="s">
        <v>85</v>
      </c>
      <c r="AY250" s="19" t="s">
        <v>124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83</v>
      </c>
      <c r="BK250" s="218">
        <f>ROUND(I250*H250,2)</f>
        <v>0</v>
      </c>
      <c r="BL250" s="19" t="s">
        <v>131</v>
      </c>
      <c r="BM250" s="217" t="s">
        <v>671</v>
      </c>
    </row>
    <row r="251" s="2" customFormat="1" ht="16.5" customHeight="1">
      <c r="A251" s="40"/>
      <c r="B251" s="41"/>
      <c r="C251" s="206" t="s">
        <v>366</v>
      </c>
      <c r="D251" s="206" t="s">
        <v>126</v>
      </c>
      <c r="E251" s="207" t="s">
        <v>367</v>
      </c>
      <c r="F251" s="208" t="s">
        <v>368</v>
      </c>
      <c r="G251" s="209" t="s">
        <v>164</v>
      </c>
      <c r="H251" s="210">
        <v>5</v>
      </c>
      <c r="I251" s="211"/>
      <c r="J251" s="212">
        <f>ROUND(I251*H251,2)</f>
        <v>0</v>
      </c>
      <c r="K251" s="208" t="s">
        <v>130</v>
      </c>
      <c r="L251" s="46"/>
      <c r="M251" s="213" t="s">
        <v>19</v>
      </c>
      <c r="N251" s="214" t="s">
        <v>46</v>
      </c>
      <c r="O251" s="86"/>
      <c r="P251" s="215">
        <f>O251*H251</f>
        <v>0</v>
      </c>
      <c r="Q251" s="215">
        <v>1.1E-05</v>
      </c>
      <c r="R251" s="215">
        <f>Q251*H251</f>
        <v>5.4999999999999995E-05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131</v>
      </c>
      <c r="AT251" s="217" t="s">
        <v>126</v>
      </c>
      <c r="AU251" s="217" t="s">
        <v>85</v>
      </c>
      <c r="AY251" s="19" t="s">
        <v>124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83</v>
      </c>
      <c r="BK251" s="218">
        <f>ROUND(I251*H251,2)</f>
        <v>0</v>
      </c>
      <c r="BL251" s="19" t="s">
        <v>131</v>
      </c>
      <c r="BM251" s="217" t="s">
        <v>672</v>
      </c>
    </row>
    <row r="252" s="2" customFormat="1">
      <c r="A252" s="40"/>
      <c r="B252" s="41"/>
      <c r="C252" s="42"/>
      <c r="D252" s="219" t="s">
        <v>133</v>
      </c>
      <c r="E252" s="42"/>
      <c r="F252" s="220" t="s">
        <v>370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133</v>
      </c>
      <c r="AU252" s="19" t="s">
        <v>85</v>
      </c>
    </row>
    <row r="253" s="14" customFormat="1">
      <c r="A253" s="14"/>
      <c r="B253" s="235"/>
      <c r="C253" s="236"/>
      <c r="D253" s="226" t="s">
        <v>135</v>
      </c>
      <c r="E253" s="237" t="s">
        <v>19</v>
      </c>
      <c r="F253" s="238" t="s">
        <v>673</v>
      </c>
      <c r="G253" s="236"/>
      <c r="H253" s="239">
        <v>5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135</v>
      </c>
      <c r="AU253" s="245" t="s">
        <v>85</v>
      </c>
      <c r="AV253" s="14" t="s">
        <v>85</v>
      </c>
      <c r="AW253" s="14" t="s">
        <v>37</v>
      </c>
      <c r="AX253" s="14" t="s">
        <v>83</v>
      </c>
      <c r="AY253" s="245" t="s">
        <v>124</v>
      </c>
    </row>
    <row r="254" s="2" customFormat="1" ht="16.5" customHeight="1">
      <c r="A254" s="40"/>
      <c r="B254" s="41"/>
      <c r="C254" s="268" t="s">
        <v>372</v>
      </c>
      <c r="D254" s="268" t="s">
        <v>224</v>
      </c>
      <c r="E254" s="269" t="s">
        <v>373</v>
      </c>
      <c r="F254" s="270" t="s">
        <v>374</v>
      </c>
      <c r="G254" s="271" t="s">
        <v>164</v>
      </c>
      <c r="H254" s="272">
        <v>5</v>
      </c>
      <c r="I254" s="273"/>
      <c r="J254" s="274">
        <f>ROUND(I254*H254,2)</f>
        <v>0</v>
      </c>
      <c r="K254" s="270" t="s">
        <v>130</v>
      </c>
      <c r="L254" s="275"/>
      <c r="M254" s="276" t="s">
        <v>19</v>
      </c>
      <c r="N254" s="277" t="s">
        <v>46</v>
      </c>
      <c r="O254" s="86"/>
      <c r="P254" s="215">
        <f>O254*H254</f>
        <v>0</v>
      </c>
      <c r="Q254" s="215">
        <v>0.0028999999999999998</v>
      </c>
      <c r="R254" s="215">
        <f>Q254*H254</f>
        <v>0.014499999999999999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179</v>
      </c>
      <c r="AT254" s="217" t="s">
        <v>224</v>
      </c>
      <c r="AU254" s="217" t="s">
        <v>85</v>
      </c>
      <c r="AY254" s="19" t="s">
        <v>124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83</v>
      </c>
      <c r="BK254" s="218">
        <f>ROUND(I254*H254,2)</f>
        <v>0</v>
      </c>
      <c r="BL254" s="19" t="s">
        <v>131</v>
      </c>
      <c r="BM254" s="217" t="s">
        <v>674</v>
      </c>
    </row>
    <row r="255" s="2" customFormat="1" ht="24.15" customHeight="1">
      <c r="A255" s="40"/>
      <c r="B255" s="41"/>
      <c r="C255" s="206" t="s">
        <v>376</v>
      </c>
      <c r="D255" s="206" t="s">
        <v>126</v>
      </c>
      <c r="E255" s="207" t="s">
        <v>377</v>
      </c>
      <c r="F255" s="208" t="s">
        <v>378</v>
      </c>
      <c r="G255" s="209" t="s">
        <v>264</v>
      </c>
      <c r="H255" s="210">
        <v>2</v>
      </c>
      <c r="I255" s="211"/>
      <c r="J255" s="212">
        <f>ROUND(I255*H255,2)</f>
        <v>0</v>
      </c>
      <c r="K255" s="208" t="s">
        <v>130</v>
      </c>
      <c r="L255" s="46"/>
      <c r="M255" s="213" t="s">
        <v>19</v>
      </c>
      <c r="N255" s="214" t="s">
        <v>46</v>
      </c>
      <c r="O255" s="86"/>
      <c r="P255" s="215">
        <f>O255*H255</f>
        <v>0</v>
      </c>
      <c r="Q255" s="215">
        <v>5.75E-06</v>
      </c>
      <c r="R255" s="215">
        <f>Q255*H255</f>
        <v>1.15E-05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131</v>
      </c>
      <c r="AT255" s="217" t="s">
        <v>126</v>
      </c>
      <c r="AU255" s="217" t="s">
        <v>85</v>
      </c>
      <c r="AY255" s="19" t="s">
        <v>124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83</v>
      </c>
      <c r="BK255" s="218">
        <f>ROUND(I255*H255,2)</f>
        <v>0</v>
      </c>
      <c r="BL255" s="19" t="s">
        <v>131</v>
      </c>
      <c r="BM255" s="217" t="s">
        <v>675</v>
      </c>
    </row>
    <row r="256" s="2" customFormat="1">
      <c r="A256" s="40"/>
      <c r="B256" s="41"/>
      <c r="C256" s="42"/>
      <c r="D256" s="219" t="s">
        <v>133</v>
      </c>
      <c r="E256" s="42"/>
      <c r="F256" s="220" t="s">
        <v>380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133</v>
      </c>
      <c r="AU256" s="19" t="s">
        <v>85</v>
      </c>
    </row>
    <row r="257" s="14" customFormat="1">
      <c r="A257" s="14"/>
      <c r="B257" s="235"/>
      <c r="C257" s="236"/>
      <c r="D257" s="226" t="s">
        <v>135</v>
      </c>
      <c r="E257" s="237" t="s">
        <v>19</v>
      </c>
      <c r="F257" s="238" t="s">
        <v>676</v>
      </c>
      <c r="G257" s="236"/>
      <c r="H257" s="239">
        <v>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135</v>
      </c>
      <c r="AU257" s="245" t="s">
        <v>85</v>
      </c>
      <c r="AV257" s="14" t="s">
        <v>85</v>
      </c>
      <c r="AW257" s="14" t="s">
        <v>37</v>
      </c>
      <c r="AX257" s="14" t="s">
        <v>83</v>
      </c>
      <c r="AY257" s="245" t="s">
        <v>124</v>
      </c>
    </row>
    <row r="258" s="2" customFormat="1" ht="16.5" customHeight="1">
      <c r="A258" s="40"/>
      <c r="B258" s="41"/>
      <c r="C258" s="268" t="s">
        <v>382</v>
      </c>
      <c r="D258" s="268" t="s">
        <v>224</v>
      </c>
      <c r="E258" s="269" t="s">
        <v>383</v>
      </c>
      <c r="F258" s="270" t="s">
        <v>384</v>
      </c>
      <c r="G258" s="271" t="s">
        <v>264</v>
      </c>
      <c r="H258" s="272">
        <v>2</v>
      </c>
      <c r="I258" s="273"/>
      <c r="J258" s="274">
        <f>ROUND(I258*H258,2)</f>
        <v>0</v>
      </c>
      <c r="K258" s="270" t="s">
        <v>19</v>
      </c>
      <c r="L258" s="275"/>
      <c r="M258" s="276" t="s">
        <v>19</v>
      </c>
      <c r="N258" s="277" t="s">
        <v>46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179</v>
      </c>
      <c r="AT258" s="217" t="s">
        <v>224</v>
      </c>
      <c r="AU258" s="217" t="s">
        <v>85</v>
      </c>
      <c r="AY258" s="19" t="s">
        <v>124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83</v>
      </c>
      <c r="BK258" s="218">
        <f>ROUND(I258*H258,2)</f>
        <v>0</v>
      </c>
      <c r="BL258" s="19" t="s">
        <v>131</v>
      </c>
      <c r="BM258" s="217" t="s">
        <v>677</v>
      </c>
    </row>
    <row r="259" s="14" customFormat="1">
      <c r="A259" s="14"/>
      <c r="B259" s="235"/>
      <c r="C259" s="236"/>
      <c r="D259" s="226" t="s">
        <v>135</v>
      </c>
      <c r="E259" s="237" t="s">
        <v>19</v>
      </c>
      <c r="F259" s="238" t="s">
        <v>678</v>
      </c>
      <c r="G259" s="236"/>
      <c r="H259" s="239">
        <v>2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135</v>
      </c>
      <c r="AU259" s="245" t="s">
        <v>85</v>
      </c>
      <c r="AV259" s="14" t="s">
        <v>85</v>
      </c>
      <c r="AW259" s="14" t="s">
        <v>37</v>
      </c>
      <c r="AX259" s="14" t="s">
        <v>83</v>
      </c>
      <c r="AY259" s="245" t="s">
        <v>124</v>
      </c>
    </row>
    <row r="260" s="2" customFormat="1" ht="16.5" customHeight="1">
      <c r="A260" s="40"/>
      <c r="B260" s="41"/>
      <c r="C260" s="206" t="s">
        <v>387</v>
      </c>
      <c r="D260" s="206" t="s">
        <v>126</v>
      </c>
      <c r="E260" s="207" t="s">
        <v>679</v>
      </c>
      <c r="F260" s="208" t="s">
        <v>680</v>
      </c>
      <c r="G260" s="209" t="s">
        <v>264</v>
      </c>
      <c r="H260" s="210">
        <v>1</v>
      </c>
      <c r="I260" s="211"/>
      <c r="J260" s="212">
        <f>ROUND(I260*H260,2)</f>
        <v>0</v>
      </c>
      <c r="K260" s="208" t="s">
        <v>19</v>
      </c>
      <c r="L260" s="46"/>
      <c r="M260" s="213" t="s">
        <v>19</v>
      </c>
      <c r="N260" s="214" t="s">
        <v>46</v>
      </c>
      <c r="O260" s="86"/>
      <c r="P260" s="215">
        <f>O260*H260</f>
        <v>0</v>
      </c>
      <c r="Q260" s="215">
        <v>0.34089999999999998</v>
      </c>
      <c r="R260" s="215">
        <f>Q260*H260</f>
        <v>0.34089999999999998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131</v>
      </c>
      <c r="AT260" s="217" t="s">
        <v>126</v>
      </c>
      <c r="AU260" s="217" t="s">
        <v>85</v>
      </c>
      <c r="AY260" s="19" t="s">
        <v>124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83</v>
      </c>
      <c r="BK260" s="218">
        <f>ROUND(I260*H260,2)</f>
        <v>0</v>
      </c>
      <c r="BL260" s="19" t="s">
        <v>131</v>
      </c>
      <c r="BM260" s="217" t="s">
        <v>681</v>
      </c>
    </row>
    <row r="261" s="2" customFormat="1" ht="16.5" customHeight="1">
      <c r="A261" s="40"/>
      <c r="B261" s="41"/>
      <c r="C261" s="268" t="s">
        <v>393</v>
      </c>
      <c r="D261" s="268" t="s">
        <v>224</v>
      </c>
      <c r="E261" s="269" t="s">
        <v>682</v>
      </c>
      <c r="F261" s="270" t="s">
        <v>683</v>
      </c>
      <c r="G261" s="271" t="s">
        <v>684</v>
      </c>
      <c r="H261" s="272">
        <v>1</v>
      </c>
      <c r="I261" s="273"/>
      <c r="J261" s="274">
        <f>ROUND(I261*H261,2)</f>
        <v>0</v>
      </c>
      <c r="K261" s="270" t="s">
        <v>19</v>
      </c>
      <c r="L261" s="275"/>
      <c r="M261" s="276" t="s">
        <v>19</v>
      </c>
      <c r="N261" s="277" t="s">
        <v>46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179</v>
      </c>
      <c r="AT261" s="217" t="s">
        <v>224</v>
      </c>
      <c r="AU261" s="217" t="s">
        <v>85</v>
      </c>
      <c r="AY261" s="19" t="s">
        <v>124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83</v>
      </c>
      <c r="BK261" s="218">
        <f>ROUND(I261*H261,2)</f>
        <v>0</v>
      </c>
      <c r="BL261" s="19" t="s">
        <v>131</v>
      </c>
      <c r="BM261" s="217" t="s">
        <v>685</v>
      </c>
    </row>
    <row r="262" s="2" customFormat="1" ht="16.5" customHeight="1">
      <c r="A262" s="40"/>
      <c r="B262" s="41"/>
      <c r="C262" s="268" t="s">
        <v>397</v>
      </c>
      <c r="D262" s="268" t="s">
        <v>224</v>
      </c>
      <c r="E262" s="269" t="s">
        <v>686</v>
      </c>
      <c r="F262" s="270" t="s">
        <v>687</v>
      </c>
      <c r="G262" s="271" t="s">
        <v>684</v>
      </c>
      <c r="H262" s="272">
        <v>1</v>
      </c>
      <c r="I262" s="273"/>
      <c r="J262" s="274">
        <f>ROUND(I262*H262,2)</f>
        <v>0</v>
      </c>
      <c r="K262" s="270" t="s">
        <v>19</v>
      </c>
      <c r="L262" s="275"/>
      <c r="M262" s="276" t="s">
        <v>19</v>
      </c>
      <c r="N262" s="277" t="s">
        <v>46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179</v>
      </c>
      <c r="AT262" s="217" t="s">
        <v>224</v>
      </c>
      <c r="AU262" s="217" t="s">
        <v>85</v>
      </c>
      <c r="AY262" s="19" t="s">
        <v>124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83</v>
      </c>
      <c r="BK262" s="218">
        <f>ROUND(I262*H262,2)</f>
        <v>0</v>
      </c>
      <c r="BL262" s="19" t="s">
        <v>131</v>
      </c>
      <c r="BM262" s="217" t="s">
        <v>688</v>
      </c>
    </row>
    <row r="263" s="12" customFormat="1" ht="22.8" customHeight="1">
      <c r="A263" s="12"/>
      <c r="B263" s="190"/>
      <c r="C263" s="191"/>
      <c r="D263" s="192" t="s">
        <v>74</v>
      </c>
      <c r="E263" s="204" t="s">
        <v>186</v>
      </c>
      <c r="F263" s="204" t="s">
        <v>386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P264+SUM(P265:P320)</f>
        <v>0</v>
      </c>
      <c r="Q263" s="198"/>
      <c r="R263" s="199">
        <f>R264+SUM(R265:R320)</f>
        <v>41.06188041099999</v>
      </c>
      <c r="S263" s="198"/>
      <c r="T263" s="200">
        <f>T264+SUM(T265:T320)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83</v>
      </c>
      <c r="AT263" s="202" t="s">
        <v>74</v>
      </c>
      <c r="AU263" s="202" t="s">
        <v>83</v>
      </c>
      <c r="AY263" s="201" t="s">
        <v>124</v>
      </c>
      <c r="BK263" s="203">
        <f>BK264+SUM(BK265:BK320)</f>
        <v>0</v>
      </c>
    </row>
    <row r="264" s="2" customFormat="1" ht="16.5" customHeight="1">
      <c r="A264" s="40"/>
      <c r="B264" s="41"/>
      <c r="C264" s="206" t="s">
        <v>403</v>
      </c>
      <c r="D264" s="206" t="s">
        <v>126</v>
      </c>
      <c r="E264" s="207" t="s">
        <v>410</v>
      </c>
      <c r="F264" s="208" t="s">
        <v>411</v>
      </c>
      <c r="G264" s="209" t="s">
        <v>164</v>
      </c>
      <c r="H264" s="210">
        <v>81</v>
      </c>
      <c r="I264" s="211"/>
      <c r="J264" s="212">
        <f>ROUND(I264*H264,2)</f>
        <v>0</v>
      </c>
      <c r="K264" s="208" t="s">
        <v>130</v>
      </c>
      <c r="L264" s="46"/>
      <c r="M264" s="213" t="s">
        <v>19</v>
      </c>
      <c r="N264" s="214" t="s">
        <v>46</v>
      </c>
      <c r="O264" s="86"/>
      <c r="P264" s="215">
        <f>O264*H264</f>
        <v>0</v>
      </c>
      <c r="Q264" s="215">
        <v>0.00026400000000000002</v>
      </c>
      <c r="R264" s="215">
        <f>Q264*H264</f>
        <v>0.021384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131</v>
      </c>
      <c r="AT264" s="217" t="s">
        <v>126</v>
      </c>
      <c r="AU264" s="217" t="s">
        <v>85</v>
      </c>
      <c r="AY264" s="19" t="s">
        <v>124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83</v>
      </c>
      <c r="BK264" s="218">
        <f>ROUND(I264*H264,2)</f>
        <v>0</v>
      </c>
      <c r="BL264" s="19" t="s">
        <v>131</v>
      </c>
      <c r="BM264" s="217" t="s">
        <v>689</v>
      </c>
    </row>
    <row r="265" s="2" customFormat="1">
      <c r="A265" s="40"/>
      <c r="B265" s="41"/>
      <c r="C265" s="42"/>
      <c r="D265" s="219" t="s">
        <v>133</v>
      </c>
      <c r="E265" s="42"/>
      <c r="F265" s="220" t="s">
        <v>413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133</v>
      </c>
      <c r="AU265" s="19" t="s">
        <v>85</v>
      </c>
    </row>
    <row r="266" s="14" customFormat="1">
      <c r="A266" s="14"/>
      <c r="B266" s="235"/>
      <c r="C266" s="236"/>
      <c r="D266" s="226" t="s">
        <v>135</v>
      </c>
      <c r="E266" s="237" t="s">
        <v>19</v>
      </c>
      <c r="F266" s="238" t="s">
        <v>690</v>
      </c>
      <c r="G266" s="236"/>
      <c r="H266" s="239">
        <v>81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135</v>
      </c>
      <c r="AU266" s="245" t="s">
        <v>85</v>
      </c>
      <c r="AV266" s="14" t="s">
        <v>85</v>
      </c>
      <c r="AW266" s="14" t="s">
        <v>37</v>
      </c>
      <c r="AX266" s="14" t="s">
        <v>83</v>
      </c>
      <c r="AY266" s="245" t="s">
        <v>124</v>
      </c>
    </row>
    <row r="267" s="2" customFormat="1" ht="24.15" customHeight="1">
      <c r="A267" s="40"/>
      <c r="B267" s="41"/>
      <c r="C267" s="206" t="s">
        <v>409</v>
      </c>
      <c r="D267" s="206" t="s">
        <v>126</v>
      </c>
      <c r="E267" s="207" t="s">
        <v>416</v>
      </c>
      <c r="F267" s="208" t="s">
        <v>417</v>
      </c>
      <c r="G267" s="209" t="s">
        <v>164</v>
      </c>
      <c r="H267" s="210">
        <v>81</v>
      </c>
      <c r="I267" s="211"/>
      <c r="J267" s="212">
        <f>ROUND(I267*H267,2)</f>
        <v>0</v>
      </c>
      <c r="K267" s="208" t="s">
        <v>130</v>
      </c>
      <c r="L267" s="46"/>
      <c r="M267" s="213" t="s">
        <v>19</v>
      </c>
      <c r="N267" s="214" t="s">
        <v>46</v>
      </c>
      <c r="O267" s="86"/>
      <c r="P267" s="215">
        <f>O267*H267</f>
        <v>0</v>
      </c>
      <c r="Q267" s="215">
        <v>4.8799999999999999E-06</v>
      </c>
      <c r="R267" s="215">
        <f>Q267*H267</f>
        <v>0.00039527999999999997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131</v>
      </c>
      <c r="AT267" s="217" t="s">
        <v>126</v>
      </c>
      <c r="AU267" s="217" t="s">
        <v>85</v>
      </c>
      <c r="AY267" s="19" t="s">
        <v>124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83</v>
      </c>
      <c r="BK267" s="218">
        <f>ROUND(I267*H267,2)</f>
        <v>0</v>
      </c>
      <c r="BL267" s="19" t="s">
        <v>131</v>
      </c>
      <c r="BM267" s="217" t="s">
        <v>691</v>
      </c>
    </row>
    <row r="268" s="2" customFormat="1">
      <c r="A268" s="40"/>
      <c r="B268" s="41"/>
      <c r="C268" s="42"/>
      <c r="D268" s="219" t="s">
        <v>133</v>
      </c>
      <c r="E268" s="42"/>
      <c r="F268" s="220" t="s">
        <v>419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133</v>
      </c>
      <c r="AU268" s="19" t="s">
        <v>85</v>
      </c>
    </row>
    <row r="269" s="2" customFormat="1" ht="33" customHeight="1">
      <c r="A269" s="40"/>
      <c r="B269" s="41"/>
      <c r="C269" s="206" t="s">
        <v>415</v>
      </c>
      <c r="D269" s="206" t="s">
        <v>126</v>
      </c>
      <c r="E269" s="207" t="s">
        <v>421</v>
      </c>
      <c r="F269" s="208" t="s">
        <v>422</v>
      </c>
      <c r="G269" s="209" t="s">
        <v>164</v>
      </c>
      <c r="H269" s="210">
        <v>77</v>
      </c>
      <c r="I269" s="211"/>
      <c r="J269" s="212">
        <f>ROUND(I269*H269,2)</f>
        <v>0</v>
      </c>
      <c r="K269" s="208" t="s">
        <v>130</v>
      </c>
      <c r="L269" s="46"/>
      <c r="M269" s="213" t="s">
        <v>19</v>
      </c>
      <c r="N269" s="214" t="s">
        <v>46</v>
      </c>
      <c r="O269" s="86"/>
      <c r="P269" s="215">
        <f>O269*H269</f>
        <v>0</v>
      </c>
      <c r="Q269" s="215">
        <v>0.120948</v>
      </c>
      <c r="R269" s="215">
        <f>Q269*H269</f>
        <v>9.3129960000000001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131</v>
      </c>
      <c r="AT269" s="217" t="s">
        <v>126</v>
      </c>
      <c r="AU269" s="217" t="s">
        <v>85</v>
      </c>
      <c r="AY269" s="19" t="s">
        <v>124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83</v>
      </c>
      <c r="BK269" s="218">
        <f>ROUND(I269*H269,2)</f>
        <v>0</v>
      </c>
      <c r="BL269" s="19" t="s">
        <v>131</v>
      </c>
      <c r="BM269" s="217" t="s">
        <v>692</v>
      </c>
    </row>
    <row r="270" s="2" customFormat="1">
      <c r="A270" s="40"/>
      <c r="B270" s="41"/>
      <c r="C270" s="42"/>
      <c r="D270" s="219" t="s">
        <v>133</v>
      </c>
      <c r="E270" s="42"/>
      <c r="F270" s="220" t="s">
        <v>424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133</v>
      </c>
      <c r="AU270" s="19" t="s">
        <v>85</v>
      </c>
    </row>
    <row r="271" s="13" customFormat="1">
      <c r="A271" s="13"/>
      <c r="B271" s="224"/>
      <c r="C271" s="225"/>
      <c r="D271" s="226" t="s">
        <v>135</v>
      </c>
      <c r="E271" s="227" t="s">
        <v>19</v>
      </c>
      <c r="F271" s="228" t="s">
        <v>142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135</v>
      </c>
      <c r="AU271" s="234" t="s">
        <v>85</v>
      </c>
      <c r="AV271" s="13" t="s">
        <v>83</v>
      </c>
      <c r="AW271" s="13" t="s">
        <v>37</v>
      </c>
      <c r="AX271" s="13" t="s">
        <v>75</v>
      </c>
      <c r="AY271" s="234" t="s">
        <v>124</v>
      </c>
    </row>
    <row r="272" s="14" customFormat="1">
      <c r="A272" s="14"/>
      <c r="B272" s="235"/>
      <c r="C272" s="236"/>
      <c r="D272" s="226" t="s">
        <v>135</v>
      </c>
      <c r="E272" s="237" t="s">
        <v>19</v>
      </c>
      <c r="F272" s="238" t="s">
        <v>693</v>
      </c>
      <c r="G272" s="236"/>
      <c r="H272" s="239">
        <v>66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135</v>
      </c>
      <c r="AU272" s="245" t="s">
        <v>85</v>
      </c>
      <c r="AV272" s="14" t="s">
        <v>85</v>
      </c>
      <c r="AW272" s="14" t="s">
        <v>37</v>
      </c>
      <c r="AX272" s="14" t="s">
        <v>75</v>
      </c>
      <c r="AY272" s="245" t="s">
        <v>124</v>
      </c>
    </row>
    <row r="273" s="14" customFormat="1">
      <c r="A273" s="14"/>
      <c r="B273" s="235"/>
      <c r="C273" s="236"/>
      <c r="D273" s="226" t="s">
        <v>135</v>
      </c>
      <c r="E273" s="237" t="s">
        <v>19</v>
      </c>
      <c r="F273" s="238" t="s">
        <v>694</v>
      </c>
      <c r="G273" s="236"/>
      <c r="H273" s="239">
        <v>7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135</v>
      </c>
      <c r="AU273" s="245" t="s">
        <v>85</v>
      </c>
      <c r="AV273" s="14" t="s">
        <v>85</v>
      </c>
      <c r="AW273" s="14" t="s">
        <v>37</v>
      </c>
      <c r="AX273" s="14" t="s">
        <v>75</v>
      </c>
      <c r="AY273" s="245" t="s">
        <v>124</v>
      </c>
    </row>
    <row r="274" s="14" customFormat="1">
      <c r="A274" s="14"/>
      <c r="B274" s="235"/>
      <c r="C274" s="236"/>
      <c r="D274" s="226" t="s">
        <v>135</v>
      </c>
      <c r="E274" s="237" t="s">
        <v>19</v>
      </c>
      <c r="F274" s="238" t="s">
        <v>427</v>
      </c>
      <c r="G274" s="236"/>
      <c r="H274" s="239">
        <v>4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135</v>
      </c>
      <c r="AU274" s="245" t="s">
        <v>85</v>
      </c>
      <c r="AV274" s="14" t="s">
        <v>85</v>
      </c>
      <c r="AW274" s="14" t="s">
        <v>37</v>
      </c>
      <c r="AX274" s="14" t="s">
        <v>75</v>
      </c>
      <c r="AY274" s="245" t="s">
        <v>124</v>
      </c>
    </row>
    <row r="275" s="16" customFormat="1">
      <c r="A275" s="16"/>
      <c r="B275" s="257"/>
      <c r="C275" s="258"/>
      <c r="D275" s="226" t="s">
        <v>135</v>
      </c>
      <c r="E275" s="259" t="s">
        <v>19</v>
      </c>
      <c r="F275" s="260" t="s">
        <v>178</v>
      </c>
      <c r="G275" s="258"/>
      <c r="H275" s="261">
        <v>77</v>
      </c>
      <c r="I275" s="262"/>
      <c r="J275" s="258"/>
      <c r="K275" s="258"/>
      <c r="L275" s="263"/>
      <c r="M275" s="264"/>
      <c r="N275" s="265"/>
      <c r="O275" s="265"/>
      <c r="P275" s="265"/>
      <c r="Q275" s="265"/>
      <c r="R275" s="265"/>
      <c r="S275" s="265"/>
      <c r="T275" s="26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67" t="s">
        <v>135</v>
      </c>
      <c r="AU275" s="267" t="s">
        <v>85</v>
      </c>
      <c r="AV275" s="16" t="s">
        <v>131</v>
      </c>
      <c r="AW275" s="16" t="s">
        <v>37</v>
      </c>
      <c r="AX275" s="16" t="s">
        <v>83</v>
      </c>
      <c r="AY275" s="267" t="s">
        <v>124</v>
      </c>
    </row>
    <row r="276" s="2" customFormat="1" ht="16.5" customHeight="1">
      <c r="A276" s="40"/>
      <c r="B276" s="41"/>
      <c r="C276" s="268" t="s">
        <v>420</v>
      </c>
      <c r="D276" s="268" t="s">
        <v>224</v>
      </c>
      <c r="E276" s="269" t="s">
        <v>429</v>
      </c>
      <c r="F276" s="270" t="s">
        <v>430</v>
      </c>
      <c r="G276" s="271" t="s">
        <v>164</v>
      </c>
      <c r="H276" s="272">
        <v>67.319999999999993</v>
      </c>
      <c r="I276" s="273"/>
      <c r="J276" s="274">
        <f>ROUND(I276*H276,2)</f>
        <v>0</v>
      </c>
      <c r="K276" s="270" t="s">
        <v>130</v>
      </c>
      <c r="L276" s="275"/>
      <c r="M276" s="276" t="s">
        <v>19</v>
      </c>
      <c r="N276" s="277" t="s">
        <v>46</v>
      </c>
      <c r="O276" s="86"/>
      <c r="P276" s="215">
        <f>O276*H276</f>
        <v>0</v>
      </c>
      <c r="Q276" s="215">
        <v>0.080000000000000002</v>
      </c>
      <c r="R276" s="215">
        <f>Q276*H276</f>
        <v>5.3855999999999993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179</v>
      </c>
      <c r="AT276" s="217" t="s">
        <v>224</v>
      </c>
      <c r="AU276" s="217" t="s">
        <v>85</v>
      </c>
      <c r="AY276" s="19" t="s">
        <v>124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83</v>
      </c>
      <c r="BK276" s="218">
        <f>ROUND(I276*H276,2)</f>
        <v>0</v>
      </c>
      <c r="BL276" s="19" t="s">
        <v>131</v>
      </c>
      <c r="BM276" s="217" t="s">
        <v>695</v>
      </c>
    </row>
    <row r="277" s="13" customFormat="1">
      <c r="A277" s="13"/>
      <c r="B277" s="224"/>
      <c r="C277" s="225"/>
      <c r="D277" s="226" t="s">
        <v>135</v>
      </c>
      <c r="E277" s="227" t="s">
        <v>19</v>
      </c>
      <c r="F277" s="228" t="s">
        <v>142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135</v>
      </c>
      <c r="AU277" s="234" t="s">
        <v>85</v>
      </c>
      <c r="AV277" s="13" t="s">
        <v>83</v>
      </c>
      <c r="AW277" s="13" t="s">
        <v>37</v>
      </c>
      <c r="AX277" s="13" t="s">
        <v>75</v>
      </c>
      <c r="AY277" s="234" t="s">
        <v>124</v>
      </c>
    </row>
    <row r="278" s="14" customFormat="1">
      <c r="A278" s="14"/>
      <c r="B278" s="235"/>
      <c r="C278" s="236"/>
      <c r="D278" s="226" t="s">
        <v>135</v>
      </c>
      <c r="E278" s="237" t="s">
        <v>19</v>
      </c>
      <c r="F278" s="238" t="s">
        <v>693</v>
      </c>
      <c r="G278" s="236"/>
      <c r="H278" s="239">
        <v>66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135</v>
      </c>
      <c r="AU278" s="245" t="s">
        <v>85</v>
      </c>
      <c r="AV278" s="14" t="s">
        <v>85</v>
      </c>
      <c r="AW278" s="14" t="s">
        <v>37</v>
      </c>
      <c r="AX278" s="14" t="s">
        <v>75</v>
      </c>
      <c r="AY278" s="245" t="s">
        <v>124</v>
      </c>
    </row>
    <row r="279" s="15" customFormat="1">
      <c r="A279" s="15"/>
      <c r="B279" s="246"/>
      <c r="C279" s="247"/>
      <c r="D279" s="226" t="s">
        <v>135</v>
      </c>
      <c r="E279" s="248" t="s">
        <v>19</v>
      </c>
      <c r="F279" s="249" t="s">
        <v>175</v>
      </c>
      <c r="G279" s="247"/>
      <c r="H279" s="250">
        <v>66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135</v>
      </c>
      <c r="AU279" s="256" t="s">
        <v>85</v>
      </c>
      <c r="AV279" s="15" t="s">
        <v>144</v>
      </c>
      <c r="AW279" s="15" t="s">
        <v>37</v>
      </c>
      <c r="AX279" s="15" t="s">
        <v>75</v>
      </c>
      <c r="AY279" s="256" t="s">
        <v>124</v>
      </c>
    </row>
    <row r="280" s="14" customFormat="1">
      <c r="A280" s="14"/>
      <c r="B280" s="235"/>
      <c r="C280" s="236"/>
      <c r="D280" s="226" t="s">
        <v>135</v>
      </c>
      <c r="E280" s="237" t="s">
        <v>19</v>
      </c>
      <c r="F280" s="238" t="s">
        <v>696</v>
      </c>
      <c r="G280" s="236"/>
      <c r="H280" s="239">
        <v>67.319999999999993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135</v>
      </c>
      <c r="AU280" s="245" t="s">
        <v>85</v>
      </c>
      <c r="AV280" s="14" t="s">
        <v>85</v>
      </c>
      <c r="AW280" s="14" t="s">
        <v>37</v>
      </c>
      <c r="AX280" s="14" t="s">
        <v>83</v>
      </c>
      <c r="AY280" s="245" t="s">
        <v>124</v>
      </c>
    </row>
    <row r="281" s="2" customFormat="1" ht="16.5" customHeight="1">
      <c r="A281" s="40"/>
      <c r="B281" s="41"/>
      <c r="C281" s="268" t="s">
        <v>428</v>
      </c>
      <c r="D281" s="268" t="s">
        <v>224</v>
      </c>
      <c r="E281" s="269" t="s">
        <v>434</v>
      </c>
      <c r="F281" s="270" t="s">
        <v>435</v>
      </c>
      <c r="G281" s="271" t="s">
        <v>164</v>
      </c>
      <c r="H281" s="272">
        <v>7.7000000000000002</v>
      </c>
      <c r="I281" s="273"/>
      <c r="J281" s="274">
        <f>ROUND(I281*H281,2)</f>
        <v>0</v>
      </c>
      <c r="K281" s="270" t="s">
        <v>130</v>
      </c>
      <c r="L281" s="275"/>
      <c r="M281" s="276" t="s">
        <v>19</v>
      </c>
      <c r="N281" s="277" t="s">
        <v>46</v>
      </c>
      <c r="O281" s="86"/>
      <c r="P281" s="215">
        <f>O281*H281</f>
        <v>0</v>
      </c>
      <c r="Q281" s="215">
        <v>0.055</v>
      </c>
      <c r="R281" s="215">
        <f>Q281*H281</f>
        <v>0.42349999999999999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179</v>
      </c>
      <c r="AT281" s="217" t="s">
        <v>224</v>
      </c>
      <c r="AU281" s="217" t="s">
        <v>85</v>
      </c>
      <c r="AY281" s="19" t="s">
        <v>124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83</v>
      </c>
      <c r="BK281" s="218">
        <f>ROUND(I281*H281,2)</f>
        <v>0</v>
      </c>
      <c r="BL281" s="19" t="s">
        <v>131</v>
      </c>
      <c r="BM281" s="217" t="s">
        <v>697</v>
      </c>
    </row>
    <row r="282" s="13" customFormat="1">
      <c r="A282" s="13"/>
      <c r="B282" s="224"/>
      <c r="C282" s="225"/>
      <c r="D282" s="226" t="s">
        <v>135</v>
      </c>
      <c r="E282" s="227" t="s">
        <v>19</v>
      </c>
      <c r="F282" s="228" t="s">
        <v>142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135</v>
      </c>
      <c r="AU282" s="234" t="s">
        <v>85</v>
      </c>
      <c r="AV282" s="13" t="s">
        <v>83</v>
      </c>
      <c r="AW282" s="13" t="s">
        <v>37</v>
      </c>
      <c r="AX282" s="13" t="s">
        <v>75</v>
      </c>
      <c r="AY282" s="234" t="s">
        <v>124</v>
      </c>
    </row>
    <row r="283" s="14" customFormat="1">
      <c r="A283" s="14"/>
      <c r="B283" s="235"/>
      <c r="C283" s="236"/>
      <c r="D283" s="226" t="s">
        <v>135</v>
      </c>
      <c r="E283" s="237" t="s">
        <v>19</v>
      </c>
      <c r="F283" s="238" t="s">
        <v>694</v>
      </c>
      <c r="G283" s="236"/>
      <c r="H283" s="239">
        <v>7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135</v>
      </c>
      <c r="AU283" s="245" t="s">
        <v>85</v>
      </c>
      <c r="AV283" s="14" t="s">
        <v>85</v>
      </c>
      <c r="AW283" s="14" t="s">
        <v>37</v>
      </c>
      <c r="AX283" s="14" t="s">
        <v>75</v>
      </c>
      <c r="AY283" s="245" t="s">
        <v>124</v>
      </c>
    </row>
    <row r="284" s="15" customFormat="1">
      <c r="A284" s="15"/>
      <c r="B284" s="246"/>
      <c r="C284" s="247"/>
      <c r="D284" s="226" t="s">
        <v>135</v>
      </c>
      <c r="E284" s="248" t="s">
        <v>19</v>
      </c>
      <c r="F284" s="249" t="s">
        <v>175</v>
      </c>
      <c r="G284" s="247"/>
      <c r="H284" s="250">
        <v>7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135</v>
      </c>
      <c r="AU284" s="256" t="s">
        <v>85</v>
      </c>
      <c r="AV284" s="15" t="s">
        <v>144</v>
      </c>
      <c r="AW284" s="15" t="s">
        <v>37</v>
      </c>
      <c r="AX284" s="15" t="s">
        <v>75</v>
      </c>
      <c r="AY284" s="256" t="s">
        <v>124</v>
      </c>
    </row>
    <row r="285" s="14" customFormat="1">
      <c r="A285" s="14"/>
      <c r="B285" s="235"/>
      <c r="C285" s="236"/>
      <c r="D285" s="226" t="s">
        <v>135</v>
      </c>
      <c r="E285" s="237" t="s">
        <v>19</v>
      </c>
      <c r="F285" s="238" t="s">
        <v>698</v>
      </c>
      <c r="G285" s="236"/>
      <c r="H285" s="239">
        <v>7.7000000000000002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135</v>
      </c>
      <c r="AU285" s="245" t="s">
        <v>85</v>
      </c>
      <c r="AV285" s="14" t="s">
        <v>85</v>
      </c>
      <c r="AW285" s="14" t="s">
        <v>37</v>
      </c>
      <c r="AX285" s="14" t="s">
        <v>83</v>
      </c>
      <c r="AY285" s="245" t="s">
        <v>124</v>
      </c>
    </row>
    <row r="286" s="2" customFormat="1" ht="16.5" customHeight="1">
      <c r="A286" s="40"/>
      <c r="B286" s="41"/>
      <c r="C286" s="268" t="s">
        <v>433</v>
      </c>
      <c r="D286" s="268" t="s">
        <v>224</v>
      </c>
      <c r="E286" s="269" t="s">
        <v>439</v>
      </c>
      <c r="F286" s="270" t="s">
        <v>440</v>
      </c>
      <c r="G286" s="271" t="s">
        <v>164</v>
      </c>
      <c r="H286" s="272">
        <v>4</v>
      </c>
      <c r="I286" s="273"/>
      <c r="J286" s="274">
        <f>ROUND(I286*H286,2)</f>
        <v>0</v>
      </c>
      <c r="K286" s="270" t="s">
        <v>130</v>
      </c>
      <c r="L286" s="275"/>
      <c r="M286" s="276" t="s">
        <v>19</v>
      </c>
      <c r="N286" s="277" t="s">
        <v>46</v>
      </c>
      <c r="O286" s="86"/>
      <c r="P286" s="215">
        <f>O286*H286</f>
        <v>0</v>
      </c>
      <c r="Q286" s="215">
        <v>0.065670000000000006</v>
      </c>
      <c r="R286" s="215">
        <f>Q286*H286</f>
        <v>0.26268000000000002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179</v>
      </c>
      <c r="AT286" s="217" t="s">
        <v>224</v>
      </c>
      <c r="AU286" s="217" t="s">
        <v>85</v>
      </c>
      <c r="AY286" s="19" t="s">
        <v>124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83</v>
      </c>
      <c r="BK286" s="218">
        <f>ROUND(I286*H286,2)</f>
        <v>0</v>
      </c>
      <c r="BL286" s="19" t="s">
        <v>131</v>
      </c>
      <c r="BM286" s="217" t="s">
        <v>699</v>
      </c>
    </row>
    <row r="287" s="13" customFormat="1">
      <c r="A287" s="13"/>
      <c r="B287" s="224"/>
      <c r="C287" s="225"/>
      <c r="D287" s="226" t="s">
        <v>135</v>
      </c>
      <c r="E287" s="227" t="s">
        <v>19</v>
      </c>
      <c r="F287" s="228" t="s">
        <v>142</v>
      </c>
      <c r="G287" s="225"/>
      <c r="H287" s="227" t="s">
        <v>19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135</v>
      </c>
      <c r="AU287" s="234" t="s">
        <v>85</v>
      </c>
      <c r="AV287" s="13" t="s">
        <v>83</v>
      </c>
      <c r="AW287" s="13" t="s">
        <v>37</v>
      </c>
      <c r="AX287" s="13" t="s">
        <v>75</v>
      </c>
      <c r="AY287" s="234" t="s">
        <v>124</v>
      </c>
    </row>
    <row r="288" s="14" customFormat="1">
      <c r="A288" s="14"/>
      <c r="B288" s="235"/>
      <c r="C288" s="236"/>
      <c r="D288" s="226" t="s">
        <v>135</v>
      </c>
      <c r="E288" s="237" t="s">
        <v>19</v>
      </c>
      <c r="F288" s="238" t="s">
        <v>427</v>
      </c>
      <c r="G288" s="236"/>
      <c r="H288" s="239">
        <v>4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135</v>
      </c>
      <c r="AU288" s="245" t="s">
        <v>85</v>
      </c>
      <c r="AV288" s="14" t="s">
        <v>85</v>
      </c>
      <c r="AW288" s="14" t="s">
        <v>37</v>
      </c>
      <c r="AX288" s="14" t="s">
        <v>83</v>
      </c>
      <c r="AY288" s="245" t="s">
        <v>124</v>
      </c>
    </row>
    <row r="289" s="2" customFormat="1" ht="24.15" customHeight="1">
      <c r="A289" s="40"/>
      <c r="B289" s="41"/>
      <c r="C289" s="206" t="s">
        <v>438</v>
      </c>
      <c r="D289" s="206" t="s">
        <v>126</v>
      </c>
      <c r="E289" s="207" t="s">
        <v>443</v>
      </c>
      <c r="F289" s="208" t="s">
        <v>444</v>
      </c>
      <c r="G289" s="209" t="s">
        <v>164</v>
      </c>
      <c r="H289" s="210">
        <v>82</v>
      </c>
      <c r="I289" s="211"/>
      <c r="J289" s="212">
        <f>ROUND(I289*H289,2)</f>
        <v>0</v>
      </c>
      <c r="K289" s="208" t="s">
        <v>130</v>
      </c>
      <c r="L289" s="46"/>
      <c r="M289" s="213" t="s">
        <v>19</v>
      </c>
      <c r="N289" s="214" t="s">
        <v>46</v>
      </c>
      <c r="O289" s="86"/>
      <c r="P289" s="215">
        <f>O289*H289</f>
        <v>0</v>
      </c>
      <c r="Q289" s="215">
        <v>0.12949959999999999</v>
      </c>
      <c r="R289" s="215">
        <f>Q289*H289</f>
        <v>10.6189672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131</v>
      </c>
      <c r="AT289" s="217" t="s">
        <v>126</v>
      </c>
      <c r="AU289" s="217" t="s">
        <v>85</v>
      </c>
      <c r="AY289" s="19" t="s">
        <v>124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83</v>
      </c>
      <c r="BK289" s="218">
        <f>ROUND(I289*H289,2)</f>
        <v>0</v>
      </c>
      <c r="BL289" s="19" t="s">
        <v>131</v>
      </c>
      <c r="BM289" s="217" t="s">
        <v>700</v>
      </c>
    </row>
    <row r="290" s="2" customFormat="1">
      <c r="A290" s="40"/>
      <c r="B290" s="41"/>
      <c r="C290" s="42"/>
      <c r="D290" s="219" t="s">
        <v>133</v>
      </c>
      <c r="E290" s="42"/>
      <c r="F290" s="220" t="s">
        <v>446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133</v>
      </c>
      <c r="AU290" s="19" t="s">
        <v>85</v>
      </c>
    </row>
    <row r="291" s="13" customFormat="1">
      <c r="A291" s="13"/>
      <c r="B291" s="224"/>
      <c r="C291" s="225"/>
      <c r="D291" s="226" t="s">
        <v>135</v>
      </c>
      <c r="E291" s="227" t="s">
        <v>19</v>
      </c>
      <c r="F291" s="228" t="s">
        <v>142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135</v>
      </c>
      <c r="AU291" s="234" t="s">
        <v>85</v>
      </c>
      <c r="AV291" s="13" t="s">
        <v>83</v>
      </c>
      <c r="AW291" s="13" t="s">
        <v>37</v>
      </c>
      <c r="AX291" s="13" t="s">
        <v>75</v>
      </c>
      <c r="AY291" s="234" t="s">
        <v>124</v>
      </c>
    </row>
    <row r="292" s="14" customFormat="1">
      <c r="A292" s="14"/>
      <c r="B292" s="235"/>
      <c r="C292" s="236"/>
      <c r="D292" s="226" t="s">
        <v>135</v>
      </c>
      <c r="E292" s="237" t="s">
        <v>19</v>
      </c>
      <c r="F292" s="238" t="s">
        <v>701</v>
      </c>
      <c r="G292" s="236"/>
      <c r="H292" s="239">
        <v>82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135</v>
      </c>
      <c r="AU292" s="245" t="s">
        <v>85</v>
      </c>
      <c r="AV292" s="14" t="s">
        <v>85</v>
      </c>
      <c r="AW292" s="14" t="s">
        <v>37</v>
      </c>
      <c r="AX292" s="14" t="s">
        <v>83</v>
      </c>
      <c r="AY292" s="245" t="s">
        <v>124</v>
      </c>
    </row>
    <row r="293" s="2" customFormat="1" ht="16.5" customHeight="1">
      <c r="A293" s="40"/>
      <c r="B293" s="41"/>
      <c r="C293" s="268" t="s">
        <v>442</v>
      </c>
      <c r="D293" s="268" t="s">
        <v>224</v>
      </c>
      <c r="E293" s="269" t="s">
        <v>449</v>
      </c>
      <c r="F293" s="270" t="s">
        <v>450</v>
      </c>
      <c r="G293" s="271" t="s">
        <v>164</v>
      </c>
      <c r="H293" s="272">
        <v>83.640000000000001</v>
      </c>
      <c r="I293" s="273"/>
      <c r="J293" s="274">
        <f>ROUND(I293*H293,2)</f>
        <v>0</v>
      </c>
      <c r="K293" s="270" t="s">
        <v>130</v>
      </c>
      <c r="L293" s="275"/>
      <c r="M293" s="276" t="s">
        <v>19</v>
      </c>
      <c r="N293" s="277" t="s">
        <v>46</v>
      </c>
      <c r="O293" s="86"/>
      <c r="P293" s="215">
        <f>O293*H293</f>
        <v>0</v>
      </c>
      <c r="Q293" s="215">
        <v>0.044999999999999998</v>
      </c>
      <c r="R293" s="215">
        <f>Q293*H293</f>
        <v>3.7637999999999998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179</v>
      </c>
      <c r="AT293" s="217" t="s">
        <v>224</v>
      </c>
      <c r="AU293" s="217" t="s">
        <v>85</v>
      </c>
      <c r="AY293" s="19" t="s">
        <v>124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83</v>
      </c>
      <c r="BK293" s="218">
        <f>ROUND(I293*H293,2)</f>
        <v>0</v>
      </c>
      <c r="BL293" s="19" t="s">
        <v>131</v>
      </c>
      <c r="BM293" s="217" t="s">
        <v>702</v>
      </c>
    </row>
    <row r="294" s="13" customFormat="1">
      <c r="A294" s="13"/>
      <c r="B294" s="224"/>
      <c r="C294" s="225"/>
      <c r="D294" s="226" t="s">
        <v>135</v>
      </c>
      <c r="E294" s="227" t="s">
        <v>19</v>
      </c>
      <c r="F294" s="228" t="s">
        <v>142</v>
      </c>
      <c r="G294" s="225"/>
      <c r="H294" s="227" t="s">
        <v>19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135</v>
      </c>
      <c r="AU294" s="234" t="s">
        <v>85</v>
      </c>
      <c r="AV294" s="13" t="s">
        <v>83</v>
      </c>
      <c r="AW294" s="13" t="s">
        <v>37</v>
      </c>
      <c r="AX294" s="13" t="s">
        <v>75</v>
      </c>
      <c r="AY294" s="234" t="s">
        <v>124</v>
      </c>
    </row>
    <row r="295" s="14" customFormat="1">
      <c r="A295" s="14"/>
      <c r="B295" s="235"/>
      <c r="C295" s="236"/>
      <c r="D295" s="226" t="s">
        <v>135</v>
      </c>
      <c r="E295" s="237" t="s">
        <v>19</v>
      </c>
      <c r="F295" s="238" t="s">
        <v>701</v>
      </c>
      <c r="G295" s="236"/>
      <c r="H295" s="239">
        <v>82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135</v>
      </c>
      <c r="AU295" s="245" t="s">
        <v>85</v>
      </c>
      <c r="AV295" s="14" t="s">
        <v>85</v>
      </c>
      <c r="AW295" s="14" t="s">
        <v>37</v>
      </c>
      <c r="AX295" s="14" t="s">
        <v>75</v>
      </c>
      <c r="AY295" s="245" t="s">
        <v>124</v>
      </c>
    </row>
    <row r="296" s="15" customFormat="1">
      <c r="A296" s="15"/>
      <c r="B296" s="246"/>
      <c r="C296" s="247"/>
      <c r="D296" s="226" t="s">
        <v>135</v>
      </c>
      <c r="E296" s="248" t="s">
        <v>19</v>
      </c>
      <c r="F296" s="249" t="s">
        <v>175</v>
      </c>
      <c r="G296" s="247"/>
      <c r="H296" s="250">
        <v>82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6" t="s">
        <v>135</v>
      </c>
      <c r="AU296" s="256" t="s">
        <v>85</v>
      </c>
      <c r="AV296" s="15" t="s">
        <v>144</v>
      </c>
      <c r="AW296" s="15" t="s">
        <v>37</v>
      </c>
      <c r="AX296" s="15" t="s">
        <v>75</v>
      </c>
      <c r="AY296" s="256" t="s">
        <v>124</v>
      </c>
    </row>
    <row r="297" s="14" customFormat="1">
      <c r="A297" s="14"/>
      <c r="B297" s="235"/>
      <c r="C297" s="236"/>
      <c r="D297" s="226" t="s">
        <v>135</v>
      </c>
      <c r="E297" s="237" t="s">
        <v>19</v>
      </c>
      <c r="F297" s="238" t="s">
        <v>703</v>
      </c>
      <c r="G297" s="236"/>
      <c r="H297" s="239">
        <v>83.640000000000001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135</v>
      </c>
      <c r="AU297" s="245" t="s">
        <v>85</v>
      </c>
      <c r="AV297" s="14" t="s">
        <v>85</v>
      </c>
      <c r="AW297" s="14" t="s">
        <v>37</v>
      </c>
      <c r="AX297" s="14" t="s">
        <v>83</v>
      </c>
      <c r="AY297" s="245" t="s">
        <v>124</v>
      </c>
    </row>
    <row r="298" s="2" customFormat="1" ht="16.5" customHeight="1">
      <c r="A298" s="40"/>
      <c r="B298" s="41"/>
      <c r="C298" s="206" t="s">
        <v>448</v>
      </c>
      <c r="D298" s="206" t="s">
        <v>126</v>
      </c>
      <c r="E298" s="207" t="s">
        <v>455</v>
      </c>
      <c r="F298" s="208" t="s">
        <v>456</v>
      </c>
      <c r="G298" s="209" t="s">
        <v>171</v>
      </c>
      <c r="H298" s="210">
        <v>4.9909999999999997</v>
      </c>
      <c r="I298" s="211"/>
      <c r="J298" s="212">
        <f>ROUND(I298*H298,2)</f>
        <v>0</v>
      </c>
      <c r="K298" s="208" t="s">
        <v>130</v>
      </c>
      <c r="L298" s="46"/>
      <c r="M298" s="213" t="s">
        <v>19</v>
      </c>
      <c r="N298" s="214" t="s">
        <v>46</v>
      </c>
      <c r="O298" s="86"/>
      <c r="P298" s="215">
        <f>O298*H298</f>
        <v>0</v>
      </c>
      <c r="Q298" s="215">
        <v>2.2563399999999998</v>
      </c>
      <c r="R298" s="215">
        <f>Q298*H298</f>
        <v>11.261392939999999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131</v>
      </c>
      <c r="AT298" s="217" t="s">
        <v>126</v>
      </c>
      <c r="AU298" s="217" t="s">
        <v>85</v>
      </c>
      <c r="AY298" s="19" t="s">
        <v>124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83</v>
      </c>
      <c r="BK298" s="218">
        <f>ROUND(I298*H298,2)</f>
        <v>0</v>
      </c>
      <c r="BL298" s="19" t="s">
        <v>131</v>
      </c>
      <c r="BM298" s="217" t="s">
        <v>704</v>
      </c>
    </row>
    <row r="299" s="2" customFormat="1">
      <c r="A299" s="40"/>
      <c r="B299" s="41"/>
      <c r="C299" s="42"/>
      <c r="D299" s="219" t="s">
        <v>133</v>
      </c>
      <c r="E299" s="42"/>
      <c r="F299" s="220" t="s">
        <v>458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133</v>
      </c>
      <c r="AU299" s="19" t="s">
        <v>85</v>
      </c>
    </row>
    <row r="300" s="13" customFormat="1">
      <c r="A300" s="13"/>
      <c r="B300" s="224"/>
      <c r="C300" s="225"/>
      <c r="D300" s="226" t="s">
        <v>135</v>
      </c>
      <c r="E300" s="227" t="s">
        <v>19</v>
      </c>
      <c r="F300" s="228" t="s">
        <v>459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135</v>
      </c>
      <c r="AU300" s="234" t="s">
        <v>85</v>
      </c>
      <c r="AV300" s="13" t="s">
        <v>83</v>
      </c>
      <c r="AW300" s="13" t="s">
        <v>37</v>
      </c>
      <c r="AX300" s="13" t="s">
        <v>75</v>
      </c>
      <c r="AY300" s="234" t="s">
        <v>124</v>
      </c>
    </row>
    <row r="301" s="14" customFormat="1">
      <c r="A301" s="14"/>
      <c r="B301" s="235"/>
      <c r="C301" s="236"/>
      <c r="D301" s="226" t="s">
        <v>135</v>
      </c>
      <c r="E301" s="237" t="s">
        <v>19</v>
      </c>
      <c r="F301" s="238" t="s">
        <v>705</v>
      </c>
      <c r="G301" s="236"/>
      <c r="H301" s="239">
        <v>2.6949999999999998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135</v>
      </c>
      <c r="AU301" s="245" t="s">
        <v>85</v>
      </c>
      <c r="AV301" s="14" t="s">
        <v>85</v>
      </c>
      <c r="AW301" s="14" t="s">
        <v>37</v>
      </c>
      <c r="AX301" s="14" t="s">
        <v>75</v>
      </c>
      <c r="AY301" s="245" t="s">
        <v>124</v>
      </c>
    </row>
    <row r="302" s="14" customFormat="1">
      <c r="A302" s="14"/>
      <c r="B302" s="235"/>
      <c r="C302" s="236"/>
      <c r="D302" s="226" t="s">
        <v>135</v>
      </c>
      <c r="E302" s="237" t="s">
        <v>19</v>
      </c>
      <c r="F302" s="238" t="s">
        <v>706</v>
      </c>
      <c r="G302" s="236"/>
      <c r="H302" s="239">
        <v>2.2959999999999998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135</v>
      </c>
      <c r="AU302" s="245" t="s">
        <v>85</v>
      </c>
      <c r="AV302" s="14" t="s">
        <v>85</v>
      </c>
      <c r="AW302" s="14" t="s">
        <v>37</v>
      </c>
      <c r="AX302" s="14" t="s">
        <v>75</v>
      </c>
      <c r="AY302" s="245" t="s">
        <v>124</v>
      </c>
    </row>
    <row r="303" s="16" customFormat="1">
      <c r="A303" s="16"/>
      <c r="B303" s="257"/>
      <c r="C303" s="258"/>
      <c r="D303" s="226" t="s">
        <v>135</v>
      </c>
      <c r="E303" s="259" t="s">
        <v>19</v>
      </c>
      <c r="F303" s="260" t="s">
        <v>178</v>
      </c>
      <c r="G303" s="258"/>
      <c r="H303" s="261">
        <v>4.9909999999999997</v>
      </c>
      <c r="I303" s="262"/>
      <c r="J303" s="258"/>
      <c r="K303" s="258"/>
      <c r="L303" s="263"/>
      <c r="M303" s="264"/>
      <c r="N303" s="265"/>
      <c r="O303" s="265"/>
      <c r="P303" s="265"/>
      <c r="Q303" s="265"/>
      <c r="R303" s="265"/>
      <c r="S303" s="265"/>
      <c r="T303" s="26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67" t="s">
        <v>135</v>
      </c>
      <c r="AU303" s="267" t="s">
        <v>85</v>
      </c>
      <c r="AV303" s="16" t="s">
        <v>131</v>
      </c>
      <c r="AW303" s="16" t="s">
        <v>37</v>
      </c>
      <c r="AX303" s="16" t="s">
        <v>83</v>
      </c>
      <c r="AY303" s="267" t="s">
        <v>124</v>
      </c>
    </row>
    <row r="304" s="2" customFormat="1" ht="21.75" customHeight="1">
      <c r="A304" s="40"/>
      <c r="B304" s="41"/>
      <c r="C304" s="206" t="s">
        <v>454</v>
      </c>
      <c r="D304" s="206" t="s">
        <v>126</v>
      </c>
      <c r="E304" s="207" t="s">
        <v>464</v>
      </c>
      <c r="F304" s="208" t="s">
        <v>465</v>
      </c>
      <c r="G304" s="209" t="s">
        <v>164</v>
      </c>
      <c r="H304" s="210">
        <v>97</v>
      </c>
      <c r="I304" s="211"/>
      <c r="J304" s="212">
        <f>ROUND(I304*H304,2)</f>
        <v>0</v>
      </c>
      <c r="K304" s="208" t="s">
        <v>130</v>
      </c>
      <c r="L304" s="46"/>
      <c r="M304" s="213" t="s">
        <v>19</v>
      </c>
      <c r="N304" s="214" t="s">
        <v>46</v>
      </c>
      <c r="O304" s="86"/>
      <c r="P304" s="215">
        <f>O304*H304</f>
        <v>0</v>
      </c>
      <c r="Q304" s="215">
        <v>1.863E-06</v>
      </c>
      <c r="R304" s="215">
        <f>Q304*H304</f>
        <v>0.00018071100000000001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131</v>
      </c>
      <c r="AT304" s="217" t="s">
        <v>126</v>
      </c>
      <c r="AU304" s="217" t="s">
        <v>85</v>
      </c>
      <c r="AY304" s="19" t="s">
        <v>124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83</v>
      </c>
      <c r="BK304" s="218">
        <f>ROUND(I304*H304,2)</f>
        <v>0</v>
      </c>
      <c r="BL304" s="19" t="s">
        <v>131</v>
      </c>
      <c r="BM304" s="217" t="s">
        <v>707</v>
      </c>
    </row>
    <row r="305" s="2" customFormat="1">
      <c r="A305" s="40"/>
      <c r="B305" s="41"/>
      <c r="C305" s="42"/>
      <c r="D305" s="219" t="s">
        <v>133</v>
      </c>
      <c r="E305" s="42"/>
      <c r="F305" s="220" t="s">
        <v>467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133</v>
      </c>
      <c r="AU305" s="19" t="s">
        <v>85</v>
      </c>
    </row>
    <row r="306" s="13" customFormat="1">
      <c r="A306" s="13"/>
      <c r="B306" s="224"/>
      <c r="C306" s="225"/>
      <c r="D306" s="226" t="s">
        <v>135</v>
      </c>
      <c r="E306" s="227" t="s">
        <v>19</v>
      </c>
      <c r="F306" s="228" t="s">
        <v>136</v>
      </c>
      <c r="G306" s="225"/>
      <c r="H306" s="227" t="s">
        <v>19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135</v>
      </c>
      <c r="AU306" s="234" t="s">
        <v>85</v>
      </c>
      <c r="AV306" s="13" t="s">
        <v>83</v>
      </c>
      <c r="AW306" s="13" t="s">
        <v>37</v>
      </c>
      <c r="AX306" s="13" t="s">
        <v>75</v>
      </c>
      <c r="AY306" s="234" t="s">
        <v>124</v>
      </c>
    </row>
    <row r="307" s="14" customFormat="1">
      <c r="A307" s="14"/>
      <c r="B307" s="235"/>
      <c r="C307" s="236"/>
      <c r="D307" s="226" t="s">
        <v>135</v>
      </c>
      <c r="E307" s="237" t="s">
        <v>19</v>
      </c>
      <c r="F307" s="238" t="s">
        <v>708</v>
      </c>
      <c r="G307" s="236"/>
      <c r="H307" s="239">
        <v>97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135</v>
      </c>
      <c r="AU307" s="245" t="s">
        <v>85</v>
      </c>
      <c r="AV307" s="14" t="s">
        <v>85</v>
      </c>
      <c r="AW307" s="14" t="s">
        <v>37</v>
      </c>
      <c r="AX307" s="14" t="s">
        <v>83</v>
      </c>
      <c r="AY307" s="245" t="s">
        <v>124</v>
      </c>
    </row>
    <row r="308" s="2" customFormat="1" ht="24.15" customHeight="1">
      <c r="A308" s="40"/>
      <c r="B308" s="41"/>
      <c r="C308" s="206" t="s">
        <v>463</v>
      </c>
      <c r="D308" s="206" t="s">
        <v>126</v>
      </c>
      <c r="E308" s="207" t="s">
        <v>470</v>
      </c>
      <c r="F308" s="208" t="s">
        <v>471</v>
      </c>
      <c r="G308" s="209" t="s">
        <v>164</v>
      </c>
      <c r="H308" s="210">
        <v>97</v>
      </c>
      <c r="I308" s="211"/>
      <c r="J308" s="212">
        <f>ROUND(I308*H308,2)</f>
        <v>0</v>
      </c>
      <c r="K308" s="208" t="s">
        <v>130</v>
      </c>
      <c r="L308" s="46"/>
      <c r="M308" s="213" t="s">
        <v>19</v>
      </c>
      <c r="N308" s="214" t="s">
        <v>46</v>
      </c>
      <c r="O308" s="86"/>
      <c r="P308" s="215">
        <f>O308*H308</f>
        <v>0</v>
      </c>
      <c r="Q308" s="215">
        <v>0.0001103</v>
      </c>
      <c r="R308" s="215">
        <f>Q308*H308</f>
        <v>0.0106991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131</v>
      </c>
      <c r="AT308" s="217" t="s">
        <v>126</v>
      </c>
      <c r="AU308" s="217" t="s">
        <v>85</v>
      </c>
      <c r="AY308" s="19" t="s">
        <v>124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83</v>
      </c>
      <c r="BK308" s="218">
        <f>ROUND(I308*H308,2)</f>
        <v>0</v>
      </c>
      <c r="BL308" s="19" t="s">
        <v>131</v>
      </c>
      <c r="BM308" s="217" t="s">
        <v>709</v>
      </c>
    </row>
    <row r="309" s="2" customFormat="1">
      <c r="A309" s="40"/>
      <c r="B309" s="41"/>
      <c r="C309" s="42"/>
      <c r="D309" s="219" t="s">
        <v>133</v>
      </c>
      <c r="E309" s="42"/>
      <c r="F309" s="220" t="s">
        <v>473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133</v>
      </c>
      <c r="AU309" s="19" t="s">
        <v>85</v>
      </c>
    </row>
    <row r="310" s="13" customFormat="1">
      <c r="A310" s="13"/>
      <c r="B310" s="224"/>
      <c r="C310" s="225"/>
      <c r="D310" s="226" t="s">
        <v>135</v>
      </c>
      <c r="E310" s="227" t="s">
        <v>19</v>
      </c>
      <c r="F310" s="228" t="s">
        <v>136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135</v>
      </c>
      <c r="AU310" s="234" t="s">
        <v>85</v>
      </c>
      <c r="AV310" s="13" t="s">
        <v>83</v>
      </c>
      <c r="AW310" s="13" t="s">
        <v>37</v>
      </c>
      <c r="AX310" s="13" t="s">
        <v>75</v>
      </c>
      <c r="AY310" s="234" t="s">
        <v>124</v>
      </c>
    </row>
    <row r="311" s="14" customFormat="1">
      <c r="A311" s="14"/>
      <c r="B311" s="235"/>
      <c r="C311" s="236"/>
      <c r="D311" s="226" t="s">
        <v>135</v>
      </c>
      <c r="E311" s="237" t="s">
        <v>19</v>
      </c>
      <c r="F311" s="238" t="s">
        <v>710</v>
      </c>
      <c r="G311" s="236"/>
      <c r="H311" s="239">
        <v>97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135</v>
      </c>
      <c r="AU311" s="245" t="s">
        <v>85</v>
      </c>
      <c r="AV311" s="14" t="s">
        <v>85</v>
      </c>
      <c r="AW311" s="14" t="s">
        <v>37</v>
      </c>
      <c r="AX311" s="14" t="s">
        <v>83</v>
      </c>
      <c r="AY311" s="245" t="s">
        <v>124</v>
      </c>
    </row>
    <row r="312" s="2" customFormat="1" ht="16.5" customHeight="1">
      <c r="A312" s="40"/>
      <c r="B312" s="41"/>
      <c r="C312" s="206" t="s">
        <v>469</v>
      </c>
      <c r="D312" s="206" t="s">
        <v>126</v>
      </c>
      <c r="E312" s="207" t="s">
        <v>476</v>
      </c>
      <c r="F312" s="208" t="s">
        <v>477</v>
      </c>
      <c r="G312" s="209" t="s">
        <v>164</v>
      </c>
      <c r="H312" s="210">
        <v>97</v>
      </c>
      <c r="I312" s="211"/>
      <c r="J312" s="212">
        <f>ROUND(I312*H312,2)</f>
        <v>0</v>
      </c>
      <c r="K312" s="208" t="s">
        <v>130</v>
      </c>
      <c r="L312" s="46"/>
      <c r="M312" s="213" t="s">
        <v>19</v>
      </c>
      <c r="N312" s="214" t="s">
        <v>46</v>
      </c>
      <c r="O312" s="86"/>
      <c r="P312" s="215">
        <f>O312*H312</f>
        <v>0</v>
      </c>
      <c r="Q312" s="215">
        <v>1.2950000000000001E-06</v>
      </c>
      <c r="R312" s="215">
        <f>Q312*H312</f>
        <v>0.00012561500000000001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131</v>
      </c>
      <c r="AT312" s="217" t="s">
        <v>126</v>
      </c>
      <c r="AU312" s="217" t="s">
        <v>85</v>
      </c>
      <c r="AY312" s="19" t="s">
        <v>124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83</v>
      </c>
      <c r="BK312" s="218">
        <f>ROUND(I312*H312,2)</f>
        <v>0</v>
      </c>
      <c r="BL312" s="19" t="s">
        <v>131</v>
      </c>
      <c r="BM312" s="217" t="s">
        <v>711</v>
      </c>
    </row>
    <row r="313" s="2" customFormat="1">
      <c r="A313" s="40"/>
      <c r="B313" s="41"/>
      <c r="C313" s="42"/>
      <c r="D313" s="219" t="s">
        <v>133</v>
      </c>
      <c r="E313" s="42"/>
      <c r="F313" s="220" t="s">
        <v>479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133</v>
      </c>
      <c r="AU313" s="19" t="s">
        <v>85</v>
      </c>
    </row>
    <row r="314" s="13" customFormat="1">
      <c r="A314" s="13"/>
      <c r="B314" s="224"/>
      <c r="C314" s="225"/>
      <c r="D314" s="226" t="s">
        <v>135</v>
      </c>
      <c r="E314" s="227" t="s">
        <v>19</v>
      </c>
      <c r="F314" s="228" t="s">
        <v>136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135</v>
      </c>
      <c r="AU314" s="234" t="s">
        <v>85</v>
      </c>
      <c r="AV314" s="13" t="s">
        <v>83</v>
      </c>
      <c r="AW314" s="13" t="s">
        <v>37</v>
      </c>
      <c r="AX314" s="13" t="s">
        <v>75</v>
      </c>
      <c r="AY314" s="234" t="s">
        <v>124</v>
      </c>
    </row>
    <row r="315" s="14" customFormat="1">
      <c r="A315" s="14"/>
      <c r="B315" s="235"/>
      <c r="C315" s="236"/>
      <c r="D315" s="226" t="s">
        <v>135</v>
      </c>
      <c r="E315" s="237" t="s">
        <v>19</v>
      </c>
      <c r="F315" s="238" t="s">
        <v>712</v>
      </c>
      <c r="G315" s="236"/>
      <c r="H315" s="239">
        <v>97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135</v>
      </c>
      <c r="AU315" s="245" t="s">
        <v>85</v>
      </c>
      <c r="AV315" s="14" t="s">
        <v>85</v>
      </c>
      <c r="AW315" s="14" t="s">
        <v>37</v>
      </c>
      <c r="AX315" s="14" t="s">
        <v>83</v>
      </c>
      <c r="AY315" s="245" t="s">
        <v>124</v>
      </c>
    </row>
    <row r="316" s="2" customFormat="1" ht="16.5" customHeight="1">
      <c r="A316" s="40"/>
      <c r="B316" s="41"/>
      <c r="C316" s="206" t="s">
        <v>475</v>
      </c>
      <c r="D316" s="206" t="s">
        <v>126</v>
      </c>
      <c r="E316" s="207" t="s">
        <v>482</v>
      </c>
      <c r="F316" s="208" t="s">
        <v>483</v>
      </c>
      <c r="G316" s="209" t="s">
        <v>164</v>
      </c>
      <c r="H316" s="210">
        <v>97</v>
      </c>
      <c r="I316" s="211"/>
      <c r="J316" s="212">
        <f>ROUND(I316*H316,2)</f>
        <v>0</v>
      </c>
      <c r="K316" s="208" t="s">
        <v>130</v>
      </c>
      <c r="L316" s="46"/>
      <c r="M316" s="213" t="s">
        <v>19</v>
      </c>
      <c r="N316" s="214" t="s">
        <v>46</v>
      </c>
      <c r="O316" s="86"/>
      <c r="P316" s="215">
        <f>O316*H316</f>
        <v>0</v>
      </c>
      <c r="Q316" s="215">
        <v>1.6449999999999999E-06</v>
      </c>
      <c r="R316" s="215">
        <f>Q316*H316</f>
        <v>0.00015956499999999999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131</v>
      </c>
      <c r="AT316" s="217" t="s">
        <v>126</v>
      </c>
      <c r="AU316" s="217" t="s">
        <v>85</v>
      </c>
      <c r="AY316" s="19" t="s">
        <v>124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83</v>
      </c>
      <c r="BK316" s="218">
        <f>ROUND(I316*H316,2)</f>
        <v>0</v>
      </c>
      <c r="BL316" s="19" t="s">
        <v>131</v>
      </c>
      <c r="BM316" s="217" t="s">
        <v>713</v>
      </c>
    </row>
    <row r="317" s="2" customFormat="1">
      <c r="A317" s="40"/>
      <c r="B317" s="41"/>
      <c r="C317" s="42"/>
      <c r="D317" s="219" t="s">
        <v>133</v>
      </c>
      <c r="E317" s="42"/>
      <c r="F317" s="220" t="s">
        <v>485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133</v>
      </c>
      <c r="AU317" s="19" t="s">
        <v>85</v>
      </c>
    </row>
    <row r="318" s="13" customFormat="1">
      <c r="A318" s="13"/>
      <c r="B318" s="224"/>
      <c r="C318" s="225"/>
      <c r="D318" s="226" t="s">
        <v>135</v>
      </c>
      <c r="E318" s="227" t="s">
        <v>19</v>
      </c>
      <c r="F318" s="228" t="s">
        <v>136</v>
      </c>
      <c r="G318" s="225"/>
      <c r="H318" s="227" t="s">
        <v>19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135</v>
      </c>
      <c r="AU318" s="234" t="s">
        <v>85</v>
      </c>
      <c r="AV318" s="13" t="s">
        <v>83</v>
      </c>
      <c r="AW318" s="13" t="s">
        <v>37</v>
      </c>
      <c r="AX318" s="13" t="s">
        <v>75</v>
      </c>
      <c r="AY318" s="234" t="s">
        <v>124</v>
      </c>
    </row>
    <row r="319" s="14" customFormat="1">
      <c r="A319" s="14"/>
      <c r="B319" s="235"/>
      <c r="C319" s="236"/>
      <c r="D319" s="226" t="s">
        <v>135</v>
      </c>
      <c r="E319" s="237" t="s">
        <v>19</v>
      </c>
      <c r="F319" s="238" t="s">
        <v>714</v>
      </c>
      <c r="G319" s="236"/>
      <c r="H319" s="239">
        <v>97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135</v>
      </c>
      <c r="AU319" s="245" t="s">
        <v>85</v>
      </c>
      <c r="AV319" s="14" t="s">
        <v>85</v>
      </c>
      <c r="AW319" s="14" t="s">
        <v>37</v>
      </c>
      <c r="AX319" s="14" t="s">
        <v>83</v>
      </c>
      <c r="AY319" s="245" t="s">
        <v>124</v>
      </c>
    </row>
    <row r="320" s="12" customFormat="1" ht="20.88" customHeight="1">
      <c r="A320" s="12"/>
      <c r="B320" s="190"/>
      <c r="C320" s="191"/>
      <c r="D320" s="192" t="s">
        <v>74</v>
      </c>
      <c r="E320" s="204" t="s">
        <v>516</v>
      </c>
      <c r="F320" s="204" t="s">
        <v>517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SUM(P321:P331)</f>
        <v>0</v>
      </c>
      <c r="Q320" s="198"/>
      <c r="R320" s="199">
        <f>SUM(R321:R331)</f>
        <v>0</v>
      </c>
      <c r="S320" s="198"/>
      <c r="T320" s="200">
        <f>SUM(T321:T331)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83</v>
      </c>
      <c r="AT320" s="202" t="s">
        <v>74</v>
      </c>
      <c r="AU320" s="202" t="s">
        <v>85</v>
      </c>
      <c r="AY320" s="201" t="s">
        <v>124</v>
      </c>
      <c r="BK320" s="203">
        <f>SUM(BK321:BK331)</f>
        <v>0</v>
      </c>
    </row>
    <row r="321" s="2" customFormat="1" ht="24.15" customHeight="1">
      <c r="A321" s="40"/>
      <c r="B321" s="41"/>
      <c r="C321" s="206" t="s">
        <v>481</v>
      </c>
      <c r="D321" s="206" t="s">
        <v>126</v>
      </c>
      <c r="E321" s="207" t="s">
        <v>519</v>
      </c>
      <c r="F321" s="208" t="s">
        <v>520</v>
      </c>
      <c r="G321" s="209" t="s">
        <v>206</v>
      </c>
      <c r="H321" s="210">
        <v>19.670000000000002</v>
      </c>
      <c r="I321" s="211"/>
      <c r="J321" s="212">
        <f>ROUND(I321*H321,2)</f>
        <v>0</v>
      </c>
      <c r="K321" s="208" t="s">
        <v>130</v>
      </c>
      <c r="L321" s="46"/>
      <c r="M321" s="213" t="s">
        <v>19</v>
      </c>
      <c r="N321" s="214" t="s">
        <v>46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131</v>
      </c>
      <c r="AT321" s="217" t="s">
        <v>126</v>
      </c>
      <c r="AU321" s="217" t="s">
        <v>144</v>
      </c>
      <c r="AY321" s="19" t="s">
        <v>124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83</v>
      </c>
      <c r="BK321" s="218">
        <f>ROUND(I321*H321,2)</f>
        <v>0</v>
      </c>
      <c r="BL321" s="19" t="s">
        <v>131</v>
      </c>
      <c r="BM321" s="217" t="s">
        <v>715</v>
      </c>
    </row>
    <row r="322" s="2" customFormat="1">
      <c r="A322" s="40"/>
      <c r="B322" s="41"/>
      <c r="C322" s="42"/>
      <c r="D322" s="219" t="s">
        <v>133</v>
      </c>
      <c r="E322" s="42"/>
      <c r="F322" s="220" t="s">
        <v>522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133</v>
      </c>
      <c r="AU322" s="19" t="s">
        <v>144</v>
      </c>
    </row>
    <row r="323" s="14" customFormat="1">
      <c r="A323" s="14"/>
      <c r="B323" s="235"/>
      <c r="C323" s="236"/>
      <c r="D323" s="226" t="s">
        <v>135</v>
      </c>
      <c r="E323" s="237" t="s">
        <v>19</v>
      </c>
      <c r="F323" s="238" t="s">
        <v>716</v>
      </c>
      <c r="G323" s="236"/>
      <c r="H323" s="239">
        <v>19.670000000000002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135</v>
      </c>
      <c r="AU323" s="245" t="s">
        <v>144</v>
      </c>
      <c r="AV323" s="14" t="s">
        <v>85</v>
      </c>
      <c r="AW323" s="14" t="s">
        <v>37</v>
      </c>
      <c r="AX323" s="14" t="s">
        <v>83</v>
      </c>
      <c r="AY323" s="245" t="s">
        <v>124</v>
      </c>
    </row>
    <row r="324" s="2" customFormat="1" ht="24.15" customHeight="1">
      <c r="A324" s="40"/>
      <c r="B324" s="41"/>
      <c r="C324" s="206" t="s">
        <v>487</v>
      </c>
      <c r="D324" s="206" t="s">
        <v>126</v>
      </c>
      <c r="E324" s="207" t="s">
        <v>526</v>
      </c>
      <c r="F324" s="208" t="s">
        <v>527</v>
      </c>
      <c r="G324" s="209" t="s">
        <v>206</v>
      </c>
      <c r="H324" s="210">
        <v>216.37000000000001</v>
      </c>
      <c r="I324" s="211"/>
      <c r="J324" s="212">
        <f>ROUND(I324*H324,2)</f>
        <v>0</v>
      </c>
      <c r="K324" s="208" t="s">
        <v>130</v>
      </c>
      <c r="L324" s="46"/>
      <c r="M324" s="213" t="s">
        <v>19</v>
      </c>
      <c r="N324" s="214" t="s">
        <v>46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131</v>
      </c>
      <c r="AT324" s="217" t="s">
        <v>126</v>
      </c>
      <c r="AU324" s="217" t="s">
        <v>144</v>
      </c>
      <c r="AY324" s="19" t="s">
        <v>124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83</v>
      </c>
      <c r="BK324" s="218">
        <f>ROUND(I324*H324,2)</f>
        <v>0</v>
      </c>
      <c r="BL324" s="19" t="s">
        <v>131</v>
      </c>
      <c r="BM324" s="217" t="s">
        <v>717</v>
      </c>
    </row>
    <row r="325" s="2" customFormat="1">
      <c r="A325" s="40"/>
      <c r="B325" s="41"/>
      <c r="C325" s="42"/>
      <c r="D325" s="219" t="s">
        <v>133</v>
      </c>
      <c r="E325" s="42"/>
      <c r="F325" s="220" t="s">
        <v>529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133</v>
      </c>
      <c r="AU325" s="19" t="s">
        <v>144</v>
      </c>
    </row>
    <row r="326" s="14" customFormat="1">
      <c r="A326" s="14"/>
      <c r="B326" s="235"/>
      <c r="C326" s="236"/>
      <c r="D326" s="226" t="s">
        <v>135</v>
      </c>
      <c r="E326" s="237" t="s">
        <v>19</v>
      </c>
      <c r="F326" s="238" t="s">
        <v>718</v>
      </c>
      <c r="G326" s="236"/>
      <c r="H326" s="239">
        <v>216.37000000000001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135</v>
      </c>
      <c r="AU326" s="245" t="s">
        <v>144</v>
      </c>
      <c r="AV326" s="14" t="s">
        <v>85</v>
      </c>
      <c r="AW326" s="14" t="s">
        <v>37</v>
      </c>
      <c r="AX326" s="14" t="s">
        <v>83</v>
      </c>
      <c r="AY326" s="245" t="s">
        <v>124</v>
      </c>
    </row>
    <row r="327" s="2" customFormat="1" ht="16.5" customHeight="1">
      <c r="A327" s="40"/>
      <c r="B327" s="41"/>
      <c r="C327" s="206" t="s">
        <v>494</v>
      </c>
      <c r="D327" s="206" t="s">
        <v>126</v>
      </c>
      <c r="E327" s="207" t="s">
        <v>532</v>
      </c>
      <c r="F327" s="208" t="s">
        <v>533</v>
      </c>
      <c r="G327" s="209" t="s">
        <v>206</v>
      </c>
      <c r="H327" s="210">
        <v>19.670000000000002</v>
      </c>
      <c r="I327" s="211"/>
      <c r="J327" s="212">
        <f>ROUND(I327*H327,2)</f>
        <v>0</v>
      </c>
      <c r="K327" s="208" t="s">
        <v>130</v>
      </c>
      <c r="L327" s="46"/>
      <c r="M327" s="213" t="s">
        <v>19</v>
      </c>
      <c r="N327" s="214" t="s">
        <v>46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131</v>
      </c>
      <c r="AT327" s="217" t="s">
        <v>126</v>
      </c>
      <c r="AU327" s="217" t="s">
        <v>144</v>
      </c>
      <c r="AY327" s="19" t="s">
        <v>124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83</v>
      </c>
      <c r="BK327" s="218">
        <f>ROUND(I327*H327,2)</f>
        <v>0</v>
      </c>
      <c r="BL327" s="19" t="s">
        <v>131</v>
      </c>
      <c r="BM327" s="217" t="s">
        <v>719</v>
      </c>
    </row>
    <row r="328" s="2" customFormat="1">
      <c r="A328" s="40"/>
      <c r="B328" s="41"/>
      <c r="C328" s="42"/>
      <c r="D328" s="219" t="s">
        <v>133</v>
      </c>
      <c r="E328" s="42"/>
      <c r="F328" s="220" t="s">
        <v>535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133</v>
      </c>
      <c r="AU328" s="19" t="s">
        <v>144</v>
      </c>
    </row>
    <row r="329" s="14" customFormat="1">
      <c r="A329" s="14"/>
      <c r="B329" s="235"/>
      <c r="C329" s="236"/>
      <c r="D329" s="226" t="s">
        <v>135</v>
      </c>
      <c r="E329" s="237" t="s">
        <v>19</v>
      </c>
      <c r="F329" s="238" t="s">
        <v>716</v>
      </c>
      <c r="G329" s="236"/>
      <c r="H329" s="239">
        <v>19.670000000000002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135</v>
      </c>
      <c r="AU329" s="245" t="s">
        <v>144</v>
      </c>
      <c r="AV329" s="14" t="s">
        <v>85</v>
      </c>
      <c r="AW329" s="14" t="s">
        <v>37</v>
      </c>
      <c r="AX329" s="14" t="s">
        <v>83</v>
      </c>
      <c r="AY329" s="245" t="s">
        <v>124</v>
      </c>
    </row>
    <row r="330" s="2" customFormat="1" ht="16.5" customHeight="1">
      <c r="A330" s="40"/>
      <c r="B330" s="41"/>
      <c r="C330" s="206" t="s">
        <v>498</v>
      </c>
      <c r="D330" s="206" t="s">
        <v>126</v>
      </c>
      <c r="E330" s="207" t="s">
        <v>720</v>
      </c>
      <c r="F330" s="208" t="s">
        <v>721</v>
      </c>
      <c r="G330" s="209" t="s">
        <v>206</v>
      </c>
      <c r="H330" s="210">
        <v>19.670000000000002</v>
      </c>
      <c r="I330" s="211"/>
      <c r="J330" s="212">
        <f>ROUND(I330*H330,2)</f>
        <v>0</v>
      </c>
      <c r="K330" s="208" t="s">
        <v>19</v>
      </c>
      <c r="L330" s="46"/>
      <c r="M330" s="213" t="s">
        <v>19</v>
      </c>
      <c r="N330" s="214" t="s">
        <v>46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131</v>
      </c>
      <c r="AT330" s="217" t="s">
        <v>126</v>
      </c>
      <c r="AU330" s="217" t="s">
        <v>144</v>
      </c>
      <c r="AY330" s="19" t="s">
        <v>124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83</v>
      </c>
      <c r="BK330" s="218">
        <f>ROUND(I330*H330,2)</f>
        <v>0</v>
      </c>
      <c r="BL330" s="19" t="s">
        <v>131</v>
      </c>
      <c r="BM330" s="217" t="s">
        <v>722</v>
      </c>
    </row>
    <row r="331" s="14" customFormat="1">
      <c r="A331" s="14"/>
      <c r="B331" s="235"/>
      <c r="C331" s="236"/>
      <c r="D331" s="226" t="s">
        <v>135</v>
      </c>
      <c r="E331" s="237" t="s">
        <v>19</v>
      </c>
      <c r="F331" s="238" t="s">
        <v>716</v>
      </c>
      <c r="G331" s="236"/>
      <c r="H331" s="239">
        <v>19.670000000000002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135</v>
      </c>
      <c r="AU331" s="245" t="s">
        <v>144</v>
      </c>
      <c r="AV331" s="14" t="s">
        <v>85</v>
      </c>
      <c r="AW331" s="14" t="s">
        <v>37</v>
      </c>
      <c r="AX331" s="14" t="s">
        <v>83</v>
      </c>
      <c r="AY331" s="245" t="s">
        <v>124</v>
      </c>
    </row>
    <row r="332" s="12" customFormat="1" ht="22.8" customHeight="1">
      <c r="A332" s="12"/>
      <c r="B332" s="190"/>
      <c r="C332" s="191"/>
      <c r="D332" s="192" t="s">
        <v>74</v>
      </c>
      <c r="E332" s="204" t="s">
        <v>536</v>
      </c>
      <c r="F332" s="204" t="s">
        <v>537</v>
      </c>
      <c r="G332" s="191"/>
      <c r="H332" s="191"/>
      <c r="I332" s="194"/>
      <c r="J332" s="205">
        <f>BK332</f>
        <v>0</v>
      </c>
      <c r="K332" s="191"/>
      <c r="L332" s="196"/>
      <c r="M332" s="197"/>
      <c r="N332" s="198"/>
      <c r="O332" s="198"/>
      <c r="P332" s="199">
        <f>SUM(P333:P341)</f>
        <v>0</v>
      </c>
      <c r="Q332" s="198"/>
      <c r="R332" s="199">
        <f>SUM(R333:R341)</f>
        <v>0</v>
      </c>
      <c r="S332" s="198"/>
      <c r="T332" s="200">
        <f>SUM(T333:T341)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1" t="s">
        <v>83</v>
      </c>
      <c r="AT332" s="202" t="s">
        <v>74</v>
      </c>
      <c r="AU332" s="202" t="s">
        <v>83</v>
      </c>
      <c r="AY332" s="201" t="s">
        <v>124</v>
      </c>
      <c r="BK332" s="203">
        <f>SUM(BK333:BK341)</f>
        <v>0</v>
      </c>
    </row>
    <row r="333" s="2" customFormat="1" ht="24.15" customHeight="1">
      <c r="A333" s="40"/>
      <c r="B333" s="41"/>
      <c r="C333" s="206" t="s">
        <v>502</v>
      </c>
      <c r="D333" s="206" t="s">
        <v>126</v>
      </c>
      <c r="E333" s="207" t="s">
        <v>723</v>
      </c>
      <c r="F333" s="208" t="s">
        <v>724</v>
      </c>
      <c r="G333" s="209" t="s">
        <v>206</v>
      </c>
      <c r="H333" s="210">
        <v>19.670000000000002</v>
      </c>
      <c r="I333" s="211"/>
      <c r="J333" s="212">
        <f>ROUND(I333*H333,2)</f>
        <v>0</v>
      </c>
      <c r="K333" s="208" t="s">
        <v>130</v>
      </c>
      <c r="L333" s="46"/>
      <c r="M333" s="213" t="s">
        <v>19</v>
      </c>
      <c r="N333" s="214" t="s">
        <v>46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131</v>
      </c>
      <c r="AT333" s="217" t="s">
        <v>126</v>
      </c>
      <c r="AU333" s="217" t="s">
        <v>85</v>
      </c>
      <c r="AY333" s="19" t="s">
        <v>124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83</v>
      </c>
      <c r="BK333" s="218">
        <f>ROUND(I333*H333,2)</f>
        <v>0</v>
      </c>
      <c r="BL333" s="19" t="s">
        <v>131</v>
      </c>
      <c r="BM333" s="217" t="s">
        <v>725</v>
      </c>
    </row>
    <row r="334" s="2" customFormat="1">
      <c r="A334" s="40"/>
      <c r="B334" s="41"/>
      <c r="C334" s="42"/>
      <c r="D334" s="219" t="s">
        <v>133</v>
      </c>
      <c r="E334" s="42"/>
      <c r="F334" s="220" t="s">
        <v>726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133</v>
      </c>
      <c r="AU334" s="19" t="s">
        <v>85</v>
      </c>
    </row>
    <row r="335" s="14" customFormat="1">
      <c r="A335" s="14"/>
      <c r="B335" s="235"/>
      <c r="C335" s="236"/>
      <c r="D335" s="226" t="s">
        <v>135</v>
      </c>
      <c r="E335" s="237" t="s">
        <v>19</v>
      </c>
      <c r="F335" s="238" t="s">
        <v>716</v>
      </c>
      <c r="G335" s="236"/>
      <c r="H335" s="239">
        <v>19.670000000000002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135</v>
      </c>
      <c r="AU335" s="245" t="s">
        <v>85</v>
      </c>
      <c r="AV335" s="14" t="s">
        <v>85</v>
      </c>
      <c r="AW335" s="14" t="s">
        <v>37</v>
      </c>
      <c r="AX335" s="14" t="s">
        <v>83</v>
      </c>
      <c r="AY335" s="245" t="s">
        <v>124</v>
      </c>
    </row>
    <row r="336" s="2" customFormat="1" ht="24.15" customHeight="1">
      <c r="A336" s="40"/>
      <c r="B336" s="41"/>
      <c r="C336" s="206" t="s">
        <v>506</v>
      </c>
      <c r="D336" s="206" t="s">
        <v>126</v>
      </c>
      <c r="E336" s="207" t="s">
        <v>727</v>
      </c>
      <c r="F336" s="208" t="s">
        <v>527</v>
      </c>
      <c r="G336" s="209" t="s">
        <v>206</v>
      </c>
      <c r="H336" s="210">
        <v>216.37000000000001</v>
      </c>
      <c r="I336" s="211"/>
      <c r="J336" s="212">
        <f>ROUND(I336*H336,2)</f>
        <v>0</v>
      </c>
      <c r="K336" s="208" t="s">
        <v>130</v>
      </c>
      <c r="L336" s="46"/>
      <c r="M336" s="213" t="s">
        <v>19</v>
      </c>
      <c r="N336" s="214" t="s">
        <v>46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131</v>
      </c>
      <c r="AT336" s="217" t="s">
        <v>126</v>
      </c>
      <c r="AU336" s="217" t="s">
        <v>85</v>
      </c>
      <c r="AY336" s="19" t="s">
        <v>124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83</v>
      </c>
      <c r="BK336" s="218">
        <f>ROUND(I336*H336,2)</f>
        <v>0</v>
      </c>
      <c r="BL336" s="19" t="s">
        <v>131</v>
      </c>
      <c r="BM336" s="217" t="s">
        <v>728</v>
      </c>
    </row>
    <row r="337" s="2" customFormat="1">
      <c r="A337" s="40"/>
      <c r="B337" s="41"/>
      <c r="C337" s="42"/>
      <c r="D337" s="219" t="s">
        <v>133</v>
      </c>
      <c r="E337" s="42"/>
      <c r="F337" s="220" t="s">
        <v>729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133</v>
      </c>
      <c r="AU337" s="19" t="s">
        <v>85</v>
      </c>
    </row>
    <row r="338" s="14" customFormat="1">
      <c r="A338" s="14"/>
      <c r="B338" s="235"/>
      <c r="C338" s="236"/>
      <c r="D338" s="226" t="s">
        <v>135</v>
      </c>
      <c r="E338" s="237" t="s">
        <v>19</v>
      </c>
      <c r="F338" s="238" t="s">
        <v>718</v>
      </c>
      <c r="G338" s="236"/>
      <c r="H338" s="239">
        <v>216.37000000000001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135</v>
      </c>
      <c r="AU338" s="245" t="s">
        <v>85</v>
      </c>
      <c r="AV338" s="14" t="s">
        <v>85</v>
      </c>
      <c r="AW338" s="14" t="s">
        <v>37</v>
      </c>
      <c r="AX338" s="14" t="s">
        <v>83</v>
      </c>
      <c r="AY338" s="245" t="s">
        <v>124</v>
      </c>
    </row>
    <row r="339" s="2" customFormat="1" ht="24.15" customHeight="1">
      <c r="A339" s="40"/>
      <c r="B339" s="41"/>
      <c r="C339" s="206" t="s">
        <v>510</v>
      </c>
      <c r="D339" s="206" t="s">
        <v>126</v>
      </c>
      <c r="E339" s="207" t="s">
        <v>544</v>
      </c>
      <c r="F339" s="208" t="s">
        <v>545</v>
      </c>
      <c r="G339" s="209" t="s">
        <v>206</v>
      </c>
      <c r="H339" s="210">
        <v>19.670000000000002</v>
      </c>
      <c r="I339" s="211"/>
      <c r="J339" s="212">
        <f>ROUND(I339*H339,2)</f>
        <v>0</v>
      </c>
      <c r="K339" s="208" t="s">
        <v>130</v>
      </c>
      <c r="L339" s="46"/>
      <c r="M339" s="213" t="s">
        <v>19</v>
      </c>
      <c r="N339" s="214" t="s">
        <v>46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131</v>
      </c>
      <c r="AT339" s="217" t="s">
        <v>126</v>
      </c>
      <c r="AU339" s="217" t="s">
        <v>85</v>
      </c>
      <c r="AY339" s="19" t="s">
        <v>124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83</v>
      </c>
      <c r="BK339" s="218">
        <f>ROUND(I339*H339,2)</f>
        <v>0</v>
      </c>
      <c r="BL339" s="19" t="s">
        <v>131</v>
      </c>
      <c r="BM339" s="217" t="s">
        <v>730</v>
      </c>
    </row>
    <row r="340" s="2" customFormat="1">
      <c r="A340" s="40"/>
      <c r="B340" s="41"/>
      <c r="C340" s="42"/>
      <c r="D340" s="219" t="s">
        <v>133</v>
      </c>
      <c r="E340" s="42"/>
      <c r="F340" s="220" t="s">
        <v>547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133</v>
      </c>
      <c r="AU340" s="19" t="s">
        <v>85</v>
      </c>
    </row>
    <row r="341" s="14" customFormat="1">
      <c r="A341" s="14"/>
      <c r="B341" s="235"/>
      <c r="C341" s="236"/>
      <c r="D341" s="226" t="s">
        <v>135</v>
      </c>
      <c r="E341" s="237" t="s">
        <v>19</v>
      </c>
      <c r="F341" s="238" t="s">
        <v>716</v>
      </c>
      <c r="G341" s="236"/>
      <c r="H341" s="239">
        <v>19.670000000000002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135</v>
      </c>
      <c r="AU341" s="245" t="s">
        <v>85</v>
      </c>
      <c r="AV341" s="14" t="s">
        <v>85</v>
      </c>
      <c r="AW341" s="14" t="s">
        <v>37</v>
      </c>
      <c r="AX341" s="14" t="s">
        <v>83</v>
      </c>
      <c r="AY341" s="245" t="s">
        <v>124</v>
      </c>
    </row>
    <row r="342" s="12" customFormat="1" ht="22.8" customHeight="1">
      <c r="A342" s="12"/>
      <c r="B342" s="190"/>
      <c r="C342" s="191"/>
      <c r="D342" s="192" t="s">
        <v>74</v>
      </c>
      <c r="E342" s="204" t="s">
        <v>548</v>
      </c>
      <c r="F342" s="204" t="s">
        <v>549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SUM(P343:P344)</f>
        <v>0</v>
      </c>
      <c r="Q342" s="198"/>
      <c r="R342" s="199">
        <f>SUM(R343:R344)</f>
        <v>0</v>
      </c>
      <c r="S342" s="198"/>
      <c r="T342" s="200">
        <f>SUM(T343:T344)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83</v>
      </c>
      <c r="AT342" s="202" t="s">
        <v>74</v>
      </c>
      <c r="AU342" s="202" t="s">
        <v>83</v>
      </c>
      <c r="AY342" s="201" t="s">
        <v>124</v>
      </c>
      <c r="BK342" s="203">
        <f>SUM(BK343:BK344)</f>
        <v>0</v>
      </c>
    </row>
    <row r="343" s="2" customFormat="1" ht="24.15" customHeight="1">
      <c r="A343" s="40"/>
      <c r="B343" s="41"/>
      <c r="C343" s="206" t="s">
        <v>518</v>
      </c>
      <c r="D343" s="206" t="s">
        <v>126</v>
      </c>
      <c r="E343" s="207" t="s">
        <v>551</v>
      </c>
      <c r="F343" s="208" t="s">
        <v>552</v>
      </c>
      <c r="G343" s="209" t="s">
        <v>206</v>
      </c>
      <c r="H343" s="210">
        <v>107.059</v>
      </c>
      <c r="I343" s="211"/>
      <c r="J343" s="212">
        <f>ROUND(I343*H343,2)</f>
        <v>0</v>
      </c>
      <c r="K343" s="208" t="s">
        <v>130</v>
      </c>
      <c r="L343" s="46"/>
      <c r="M343" s="213" t="s">
        <v>19</v>
      </c>
      <c r="N343" s="214" t="s">
        <v>46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131</v>
      </c>
      <c r="AT343" s="217" t="s">
        <v>126</v>
      </c>
      <c r="AU343" s="217" t="s">
        <v>85</v>
      </c>
      <c r="AY343" s="19" t="s">
        <v>124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83</v>
      </c>
      <c r="BK343" s="218">
        <f>ROUND(I343*H343,2)</f>
        <v>0</v>
      </c>
      <c r="BL343" s="19" t="s">
        <v>131</v>
      </c>
      <c r="BM343" s="217" t="s">
        <v>731</v>
      </c>
    </row>
    <row r="344" s="2" customFormat="1">
      <c r="A344" s="40"/>
      <c r="B344" s="41"/>
      <c r="C344" s="42"/>
      <c r="D344" s="219" t="s">
        <v>133</v>
      </c>
      <c r="E344" s="42"/>
      <c r="F344" s="220" t="s">
        <v>554</v>
      </c>
      <c r="G344" s="42"/>
      <c r="H344" s="42"/>
      <c r="I344" s="221"/>
      <c r="J344" s="42"/>
      <c r="K344" s="42"/>
      <c r="L344" s="46"/>
      <c r="M344" s="278"/>
      <c r="N344" s="279"/>
      <c r="O344" s="280"/>
      <c r="P344" s="280"/>
      <c r="Q344" s="280"/>
      <c r="R344" s="280"/>
      <c r="S344" s="280"/>
      <c r="T344" s="281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133</v>
      </c>
      <c r="AU344" s="19" t="s">
        <v>85</v>
      </c>
    </row>
    <row r="345" s="2" customFormat="1" ht="6.96" customHeight="1">
      <c r="A345" s="40"/>
      <c r="B345" s="61"/>
      <c r="C345" s="62"/>
      <c r="D345" s="62"/>
      <c r="E345" s="62"/>
      <c r="F345" s="62"/>
      <c r="G345" s="62"/>
      <c r="H345" s="62"/>
      <c r="I345" s="62"/>
      <c r="J345" s="62"/>
      <c r="K345" s="62"/>
      <c r="L345" s="46"/>
      <c r="M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</row>
  </sheetData>
  <sheetProtection sheet="1" autoFilter="0" formatColumns="0" formatRows="0" objects="1" scenarios="1" spinCount="100000" saltValue="2YNynwXyn8w3YQwRX0BxWa231tl9/0AwBRP0cCss1u5fzkmQ0wG9jEi3FDdte/os2mIz6kP8jlaz2Q70JXCtCw==" hashValue="f1FfWbaQtEjTbJnP+FIEEJ+Jw6Ymn+QT2X/f7S8bU14PUelp7mv7TEbS1MrKlvHMPQYjKz2HKAv08K+fep0x4g==" algorithmName="SHA-512" password="CC35"/>
  <autoFilter ref="C87:K34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1/111301111"/>
    <hyperlink ref="F96" r:id="rId2" display="https://podminky.urs.cz/item/CS_URS_2023_01/113107341"/>
    <hyperlink ref="F100" r:id="rId3" display="https://podminky.urs.cz/item/CS_URS_2023_01/113107342"/>
    <hyperlink ref="F104" r:id="rId4" display="https://podminky.urs.cz/item/CS_URS_2023_01/122251102"/>
    <hyperlink ref="F114" r:id="rId5" display="https://podminky.urs.cz/item/CS_URS_2023_01/131251104"/>
    <hyperlink ref="F118" r:id="rId6" display="https://podminky.urs.cz/item/CS_URS_2023_01/132254202"/>
    <hyperlink ref="F121" r:id="rId7" display="https://podminky.urs.cz/item/CS_URS_2023_01/162751117"/>
    <hyperlink ref="F128" r:id="rId8" display="https://podminky.urs.cz/item/CS_URS_2023_01/162751119"/>
    <hyperlink ref="F136" r:id="rId9" display="https://podminky.urs.cz/item/CS_URS_2023_01/171201231"/>
    <hyperlink ref="F143" r:id="rId10" display="https://podminky.urs.cz/item/CS_URS_2023_01/171251201"/>
    <hyperlink ref="F150" r:id="rId11" display="https://podminky.urs.cz/item/CS_URS_2023_01/174151101"/>
    <hyperlink ref="F154" r:id="rId12" display="https://podminky.urs.cz/item/CS_URS_2023_01/175151101"/>
    <hyperlink ref="F162" r:id="rId13" display="https://podminky.urs.cz/item/CS_URS_2023_01/175151201"/>
    <hyperlink ref="F175" r:id="rId14" display="https://podminky.urs.cz/item/CS_URS_2023_01/181411131"/>
    <hyperlink ref="F184" r:id="rId15" display="https://podminky.urs.cz/item/CS_URS_2023_01/451573111"/>
    <hyperlink ref="F189" r:id="rId16" display="https://podminky.urs.cz/item/CS_URS_2023_01/452311151"/>
    <hyperlink ref="F193" r:id="rId17" display="https://podminky.urs.cz/item/CS_URS_2023_01/564851111"/>
    <hyperlink ref="F198" r:id="rId18" display="https://podminky.urs.cz/item/CS_URS_2023_01/564861111"/>
    <hyperlink ref="F203" r:id="rId19" display="https://podminky.urs.cz/item/CS_URS_2023_01/564871116"/>
    <hyperlink ref="F206" r:id="rId20" display="https://podminky.urs.cz/item/CS_URS_2023_01/567132115"/>
    <hyperlink ref="F208" r:id="rId21" display="https://podminky.urs.cz/item/CS_URS_2023_01/573211109"/>
    <hyperlink ref="F212" r:id="rId22" display="https://podminky.urs.cz/item/CS_URS_2023_01/577134141"/>
    <hyperlink ref="F216" r:id="rId23" display="https://podminky.urs.cz/item/CS_URS_2023_01/577165142"/>
    <hyperlink ref="F220" r:id="rId24" display="https://podminky.urs.cz/item/CS_URS_2023_01/596211112"/>
    <hyperlink ref="F236" r:id="rId25" display="https://podminky.urs.cz/item/CS_URS_2023_01/596211210"/>
    <hyperlink ref="F252" r:id="rId26" display="https://podminky.urs.cz/item/CS_URS_2023_01/871310310"/>
    <hyperlink ref="F256" r:id="rId27" display="https://podminky.urs.cz/item/CS_URS_2023_01/877355211"/>
    <hyperlink ref="F265" r:id="rId28" display="https://podminky.urs.cz/item/CS_URS_2023_01/915121112"/>
    <hyperlink ref="F268" r:id="rId29" display="https://podminky.urs.cz/item/CS_URS_2023_01/915611111"/>
    <hyperlink ref="F270" r:id="rId30" display="https://podminky.urs.cz/item/CS_URS_2023_01/916132113"/>
    <hyperlink ref="F290" r:id="rId31" display="https://podminky.urs.cz/item/CS_URS_2023_01/916231213"/>
    <hyperlink ref="F299" r:id="rId32" display="https://podminky.urs.cz/item/CS_URS_2023_01/916991121"/>
    <hyperlink ref="F305" r:id="rId33" display="https://podminky.urs.cz/item/CS_URS_2023_01/919112213"/>
    <hyperlink ref="F309" r:id="rId34" display="https://podminky.urs.cz/item/CS_URS_2023_01/919121112"/>
    <hyperlink ref="F313" r:id="rId35" display="https://podminky.urs.cz/item/CS_URS_2023_01/919735111"/>
    <hyperlink ref="F317" r:id="rId36" display="https://podminky.urs.cz/item/CS_URS_2023_01/919735112"/>
    <hyperlink ref="F322" r:id="rId37" display="https://podminky.urs.cz/item/CS_URS_2023_01/997221561"/>
    <hyperlink ref="F325" r:id="rId38" display="https://podminky.urs.cz/item/CS_URS_2023_01/997221569"/>
    <hyperlink ref="F328" r:id="rId39" display="https://podminky.urs.cz/item/CS_URS_2023_01/997221611"/>
    <hyperlink ref="F334" r:id="rId40" display="https://podminky.urs.cz/item/CS_URS_2023_01/997221551"/>
    <hyperlink ref="F337" r:id="rId41" display="https://podminky.urs.cz/item/CS_URS_2023_01/997221559"/>
    <hyperlink ref="F340" r:id="rId42" display="https://podminky.urs.cz/item/CS_URS_2023_01/997221875"/>
    <hyperlink ref="F344" r:id="rId43" display="https://podminky.urs.cz/item/CS_URS_2023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Chodník v ul. Radovesnická, Kolín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732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ROUND((SUM(BE80:BE87)),  2)</f>
        <v>0</v>
      </c>
      <c r="G33" s="40"/>
      <c r="H33" s="40"/>
      <c r="I33" s="150">
        <v>0.20999999999999999</v>
      </c>
      <c r="J33" s="149">
        <f>ROUND(((SUM(BE80:BE87))*I33),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ROUND((SUM(BF80:BF87)),  2)</f>
        <v>0</v>
      </c>
      <c r="G34" s="40"/>
      <c r="H34" s="40"/>
      <c r="I34" s="150">
        <v>0.14999999999999999</v>
      </c>
      <c r="J34" s="149">
        <f>ROUND(((SUM(BF80:BF87))*I34),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ROUND((SUM(BG80:BG87)),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ROUND((SUM(BH80:BH87)),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ROUND((SUM(BI80:BI87)),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Chodník v ul. Radovesnická, Kolín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030/2022_3 -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Radovesnická</v>
      </c>
      <c r="G52" s="42"/>
      <c r="H52" s="42"/>
      <c r="I52" s="34" t="s">
        <v>23</v>
      </c>
      <c r="J52" s="74" t="str">
        <f>IF(J12="","",J12)</f>
        <v>9. 2. 2023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33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733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109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Chodník v ul. Radovesnická, Kolín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030/2022_3 -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ul. Radovesnická</v>
      </c>
      <c r="G74" s="42"/>
      <c r="H74" s="42"/>
      <c r="I74" s="34" t="s">
        <v>23</v>
      </c>
      <c r="J74" s="74" t="str">
        <f>IF(J12="","",J12)</f>
        <v>9. 2. 2023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Město Kolín</v>
      </c>
      <c r="G76" s="42"/>
      <c r="H76" s="42"/>
      <c r="I76" s="34" t="s">
        <v>33</v>
      </c>
      <c r="J76" s="38" t="str">
        <f>E21</f>
        <v>DI PROJEKT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31</v>
      </c>
      <c r="D77" s="42"/>
      <c r="E77" s="42"/>
      <c r="F77" s="29" t="str">
        <f>IF(E18="","",E18)</f>
        <v>Vyplň údaj</v>
      </c>
      <c r="G77" s="42"/>
      <c r="H77" s="42"/>
      <c r="I77" s="34" t="s">
        <v>38</v>
      </c>
      <c r="J77" s="38" t="str">
        <f>E24</f>
        <v>DI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110</v>
      </c>
      <c r="D79" s="182" t="s">
        <v>60</v>
      </c>
      <c r="E79" s="182" t="s">
        <v>56</v>
      </c>
      <c r="F79" s="182" t="s">
        <v>57</v>
      </c>
      <c r="G79" s="182" t="s">
        <v>111</v>
      </c>
      <c r="H79" s="182" t="s">
        <v>112</v>
      </c>
      <c r="I79" s="182" t="s">
        <v>113</v>
      </c>
      <c r="J79" s="182" t="s">
        <v>97</v>
      </c>
      <c r="K79" s="183" t="s">
        <v>114</v>
      </c>
      <c r="L79" s="184"/>
      <c r="M79" s="94" t="s">
        <v>19</v>
      </c>
      <c r="N79" s="95" t="s">
        <v>45</v>
      </c>
      <c r="O79" s="95" t="s">
        <v>115</v>
      </c>
      <c r="P79" s="95" t="s">
        <v>116</v>
      </c>
      <c r="Q79" s="95" t="s">
        <v>117</v>
      </c>
      <c r="R79" s="95" t="s">
        <v>118</v>
      </c>
      <c r="S79" s="95" t="s">
        <v>119</v>
      </c>
      <c r="T79" s="96" t="s">
        <v>120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121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74</v>
      </c>
      <c r="AU80" s="19" t="s">
        <v>98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74</v>
      </c>
      <c r="E81" s="193" t="s">
        <v>734</v>
      </c>
      <c r="F81" s="193" t="s">
        <v>90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SUM(P82:P87)</f>
        <v>0</v>
      </c>
      <c r="Q81" s="198"/>
      <c r="R81" s="199">
        <f>SUM(R82:R87)</f>
        <v>0</v>
      </c>
      <c r="S81" s="198"/>
      <c r="T81" s="200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155</v>
      </c>
      <c r="AT81" s="202" t="s">
        <v>74</v>
      </c>
      <c r="AU81" s="202" t="s">
        <v>75</v>
      </c>
      <c r="AY81" s="201" t="s">
        <v>124</v>
      </c>
      <c r="BK81" s="203">
        <f>SUM(BK82:BK87)</f>
        <v>0</v>
      </c>
    </row>
    <row r="82" s="2" customFormat="1" ht="16.5" customHeight="1">
      <c r="A82" s="40"/>
      <c r="B82" s="41"/>
      <c r="C82" s="206" t="s">
        <v>83</v>
      </c>
      <c r="D82" s="206" t="s">
        <v>126</v>
      </c>
      <c r="E82" s="207" t="s">
        <v>735</v>
      </c>
      <c r="F82" s="208" t="s">
        <v>736</v>
      </c>
      <c r="G82" s="209" t="s">
        <v>737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46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131</v>
      </c>
      <c r="AT82" s="217" t="s">
        <v>126</v>
      </c>
      <c r="AU82" s="217" t="s">
        <v>83</v>
      </c>
      <c r="AY82" s="19" t="s">
        <v>124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83</v>
      </c>
      <c r="BK82" s="218">
        <f>ROUND(I82*H82,2)</f>
        <v>0</v>
      </c>
      <c r="BL82" s="19" t="s">
        <v>131</v>
      </c>
      <c r="BM82" s="217" t="s">
        <v>738</v>
      </c>
    </row>
    <row r="83" s="2" customFormat="1" ht="24.15" customHeight="1">
      <c r="A83" s="40"/>
      <c r="B83" s="41"/>
      <c r="C83" s="206" t="s">
        <v>85</v>
      </c>
      <c r="D83" s="206" t="s">
        <v>126</v>
      </c>
      <c r="E83" s="207" t="s">
        <v>739</v>
      </c>
      <c r="F83" s="208" t="s">
        <v>740</v>
      </c>
      <c r="G83" s="209" t="s">
        <v>737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46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131</v>
      </c>
      <c r="AT83" s="217" t="s">
        <v>126</v>
      </c>
      <c r="AU83" s="217" t="s">
        <v>83</v>
      </c>
      <c r="AY83" s="19" t="s">
        <v>124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83</v>
      </c>
      <c r="BK83" s="218">
        <f>ROUND(I83*H83,2)</f>
        <v>0</v>
      </c>
      <c r="BL83" s="19" t="s">
        <v>131</v>
      </c>
      <c r="BM83" s="217" t="s">
        <v>741</v>
      </c>
    </row>
    <row r="84" s="2" customFormat="1" ht="78" customHeight="1">
      <c r="A84" s="40"/>
      <c r="B84" s="41"/>
      <c r="C84" s="206" t="s">
        <v>144</v>
      </c>
      <c r="D84" s="206" t="s">
        <v>126</v>
      </c>
      <c r="E84" s="207" t="s">
        <v>742</v>
      </c>
      <c r="F84" s="208" t="s">
        <v>743</v>
      </c>
      <c r="G84" s="209" t="s">
        <v>737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46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131</v>
      </c>
      <c r="AT84" s="217" t="s">
        <v>126</v>
      </c>
      <c r="AU84" s="217" t="s">
        <v>83</v>
      </c>
      <c r="AY84" s="19" t="s">
        <v>124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83</v>
      </c>
      <c r="BK84" s="218">
        <f>ROUND(I84*H84,2)</f>
        <v>0</v>
      </c>
      <c r="BL84" s="19" t="s">
        <v>131</v>
      </c>
      <c r="BM84" s="217" t="s">
        <v>744</v>
      </c>
    </row>
    <row r="85" s="2" customFormat="1" ht="33" customHeight="1">
      <c r="A85" s="40"/>
      <c r="B85" s="41"/>
      <c r="C85" s="206" t="s">
        <v>131</v>
      </c>
      <c r="D85" s="206" t="s">
        <v>126</v>
      </c>
      <c r="E85" s="207" t="s">
        <v>745</v>
      </c>
      <c r="F85" s="208" t="s">
        <v>746</v>
      </c>
      <c r="G85" s="209" t="s">
        <v>737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46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131</v>
      </c>
      <c r="AT85" s="217" t="s">
        <v>126</v>
      </c>
      <c r="AU85" s="217" t="s">
        <v>83</v>
      </c>
      <c r="AY85" s="19" t="s">
        <v>124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83</v>
      </c>
      <c r="BK85" s="218">
        <f>ROUND(I85*H85,2)</f>
        <v>0</v>
      </c>
      <c r="BL85" s="19" t="s">
        <v>131</v>
      </c>
      <c r="BM85" s="217" t="s">
        <v>747</v>
      </c>
    </row>
    <row r="86" s="2" customFormat="1" ht="16.5" customHeight="1">
      <c r="A86" s="40"/>
      <c r="B86" s="41"/>
      <c r="C86" s="206" t="s">
        <v>155</v>
      </c>
      <c r="D86" s="206" t="s">
        <v>126</v>
      </c>
      <c r="E86" s="207" t="s">
        <v>748</v>
      </c>
      <c r="F86" s="208" t="s">
        <v>749</v>
      </c>
      <c r="G86" s="209" t="s">
        <v>737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131</v>
      </c>
      <c r="AT86" s="217" t="s">
        <v>126</v>
      </c>
      <c r="AU86" s="217" t="s">
        <v>83</v>
      </c>
      <c r="AY86" s="19" t="s">
        <v>124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83</v>
      </c>
      <c r="BK86" s="218">
        <f>ROUND(I86*H86,2)</f>
        <v>0</v>
      </c>
      <c r="BL86" s="19" t="s">
        <v>131</v>
      </c>
      <c r="BM86" s="217" t="s">
        <v>750</v>
      </c>
    </row>
    <row r="87" s="2" customFormat="1" ht="21.75" customHeight="1">
      <c r="A87" s="40"/>
      <c r="B87" s="41"/>
      <c r="C87" s="206" t="s">
        <v>161</v>
      </c>
      <c r="D87" s="206" t="s">
        <v>126</v>
      </c>
      <c r="E87" s="207" t="s">
        <v>751</v>
      </c>
      <c r="F87" s="208" t="s">
        <v>752</v>
      </c>
      <c r="G87" s="209" t="s">
        <v>737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82" t="s">
        <v>19</v>
      </c>
      <c r="N87" s="283" t="s">
        <v>46</v>
      </c>
      <c r="O87" s="280"/>
      <c r="P87" s="284">
        <f>O87*H87</f>
        <v>0</v>
      </c>
      <c r="Q87" s="284">
        <v>0</v>
      </c>
      <c r="R87" s="284">
        <f>Q87*H87</f>
        <v>0</v>
      </c>
      <c r="S87" s="284">
        <v>0</v>
      </c>
      <c r="T87" s="285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131</v>
      </c>
      <c r="AT87" s="217" t="s">
        <v>126</v>
      </c>
      <c r="AU87" s="217" t="s">
        <v>83</v>
      </c>
      <c r="AY87" s="19" t="s">
        <v>124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83</v>
      </c>
      <c r="BK87" s="218">
        <f>ROUND(I87*H87,2)</f>
        <v>0</v>
      </c>
      <c r="BL87" s="19" t="s">
        <v>131</v>
      </c>
      <c r="BM87" s="217" t="s">
        <v>753</v>
      </c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46"/>
      <c r="M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</sheetData>
  <sheetProtection sheet="1" autoFilter="0" formatColumns="0" formatRows="0" objects="1" scenarios="1" spinCount="100000" saltValue="vx5s4H3/EzJfAp4evLf8lKURdRpI7G3Zlis8i+RrT+svFI76I0eKSk2EgKhO9t7LJ4p5/3VswK8XGBMiajr9+g==" hashValue="Nafr/ZZW6+aGdEoYE5XuseRCuwJSFEOadM5PEGylasjsQzZKvWYoh37GVvs2cEEY5+EhOUOJf9SWb+/qCnjfjQ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754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755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756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757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758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759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760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761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762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763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764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82</v>
      </c>
      <c r="F18" s="297" t="s">
        <v>765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766</v>
      </c>
      <c r="F19" s="297" t="s">
        <v>767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768</v>
      </c>
      <c r="F20" s="297" t="s">
        <v>769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770</v>
      </c>
      <c r="F21" s="297" t="s">
        <v>771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772</v>
      </c>
      <c r="F22" s="297" t="s">
        <v>773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774</v>
      </c>
      <c r="F23" s="297" t="s">
        <v>775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776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777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778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779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780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781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782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783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784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110</v>
      </c>
      <c r="F36" s="297"/>
      <c r="G36" s="297" t="s">
        <v>785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786</v>
      </c>
      <c r="F37" s="297"/>
      <c r="G37" s="297" t="s">
        <v>787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56</v>
      </c>
      <c r="F38" s="297"/>
      <c r="G38" s="297" t="s">
        <v>788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57</v>
      </c>
      <c r="F39" s="297"/>
      <c r="G39" s="297" t="s">
        <v>789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111</v>
      </c>
      <c r="F40" s="297"/>
      <c r="G40" s="297" t="s">
        <v>790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112</v>
      </c>
      <c r="F41" s="297"/>
      <c r="G41" s="297" t="s">
        <v>791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792</v>
      </c>
      <c r="F42" s="297"/>
      <c r="G42" s="297" t="s">
        <v>793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794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795</v>
      </c>
      <c r="F44" s="297"/>
      <c r="G44" s="297" t="s">
        <v>796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114</v>
      </c>
      <c r="F45" s="297"/>
      <c r="G45" s="297" t="s">
        <v>797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798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799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800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801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802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803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804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805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806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807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808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809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810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811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812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813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814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815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816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817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818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819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820</v>
      </c>
      <c r="D76" s="315"/>
      <c r="E76" s="315"/>
      <c r="F76" s="315" t="s">
        <v>821</v>
      </c>
      <c r="G76" s="316"/>
      <c r="H76" s="315" t="s">
        <v>57</v>
      </c>
      <c r="I76" s="315" t="s">
        <v>60</v>
      </c>
      <c r="J76" s="315" t="s">
        <v>822</v>
      </c>
      <c r="K76" s="314"/>
    </row>
    <row r="77" s="1" customFormat="1" ht="17.25" customHeight="1">
      <c r="B77" s="312"/>
      <c r="C77" s="317" t="s">
        <v>823</v>
      </c>
      <c r="D77" s="317"/>
      <c r="E77" s="317"/>
      <c r="F77" s="318" t="s">
        <v>824</v>
      </c>
      <c r="G77" s="319"/>
      <c r="H77" s="317"/>
      <c r="I77" s="317"/>
      <c r="J77" s="317" t="s">
        <v>825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56</v>
      </c>
      <c r="D79" s="322"/>
      <c r="E79" s="322"/>
      <c r="F79" s="323" t="s">
        <v>826</v>
      </c>
      <c r="G79" s="324"/>
      <c r="H79" s="300" t="s">
        <v>827</v>
      </c>
      <c r="I79" s="300" t="s">
        <v>828</v>
      </c>
      <c r="J79" s="300">
        <v>20</v>
      </c>
      <c r="K79" s="314"/>
    </row>
    <row r="80" s="1" customFormat="1" ht="15" customHeight="1">
      <c r="B80" s="312"/>
      <c r="C80" s="300" t="s">
        <v>829</v>
      </c>
      <c r="D80" s="300"/>
      <c r="E80" s="300"/>
      <c r="F80" s="323" t="s">
        <v>826</v>
      </c>
      <c r="G80" s="324"/>
      <c r="H80" s="300" t="s">
        <v>830</v>
      </c>
      <c r="I80" s="300" t="s">
        <v>828</v>
      </c>
      <c r="J80" s="300">
        <v>120</v>
      </c>
      <c r="K80" s="314"/>
    </row>
    <row r="81" s="1" customFormat="1" ht="15" customHeight="1">
      <c r="B81" s="325"/>
      <c r="C81" s="300" t="s">
        <v>831</v>
      </c>
      <c r="D81" s="300"/>
      <c r="E81" s="300"/>
      <c r="F81" s="323" t="s">
        <v>832</v>
      </c>
      <c r="G81" s="324"/>
      <c r="H81" s="300" t="s">
        <v>833</v>
      </c>
      <c r="I81" s="300" t="s">
        <v>828</v>
      </c>
      <c r="J81" s="300">
        <v>50</v>
      </c>
      <c r="K81" s="314"/>
    </row>
    <row r="82" s="1" customFormat="1" ht="15" customHeight="1">
      <c r="B82" s="325"/>
      <c r="C82" s="300" t="s">
        <v>834</v>
      </c>
      <c r="D82" s="300"/>
      <c r="E82" s="300"/>
      <c r="F82" s="323" t="s">
        <v>826</v>
      </c>
      <c r="G82" s="324"/>
      <c r="H82" s="300" t="s">
        <v>835</v>
      </c>
      <c r="I82" s="300" t="s">
        <v>836</v>
      </c>
      <c r="J82" s="300"/>
      <c r="K82" s="314"/>
    </row>
    <row r="83" s="1" customFormat="1" ht="15" customHeight="1">
      <c r="B83" s="325"/>
      <c r="C83" s="326" t="s">
        <v>837</v>
      </c>
      <c r="D83" s="326"/>
      <c r="E83" s="326"/>
      <c r="F83" s="327" t="s">
        <v>832</v>
      </c>
      <c r="G83" s="326"/>
      <c r="H83" s="326" t="s">
        <v>838</v>
      </c>
      <c r="I83" s="326" t="s">
        <v>828</v>
      </c>
      <c r="J83" s="326">
        <v>15</v>
      </c>
      <c r="K83" s="314"/>
    </row>
    <row r="84" s="1" customFormat="1" ht="15" customHeight="1">
      <c r="B84" s="325"/>
      <c r="C84" s="326" t="s">
        <v>839</v>
      </c>
      <c r="D84" s="326"/>
      <c r="E84" s="326"/>
      <c r="F84" s="327" t="s">
        <v>832</v>
      </c>
      <c r="G84" s="326"/>
      <c r="H84" s="326" t="s">
        <v>840</v>
      </c>
      <c r="I84" s="326" t="s">
        <v>828</v>
      </c>
      <c r="J84" s="326">
        <v>15</v>
      </c>
      <c r="K84" s="314"/>
    </row>
    <row r="85" s="1" customFormat="1" ht="15" customHeight="1">
      <c r="B85" s="325"/>
      <c r="C85" s="326" t="s">
        <v>841</v>
      </c>
      <c r="D85" s="326"/>
      <c r="E85" s="326"/>
      <c r="F85" s="327" t="s">
        <v>832</v>
      </c>
      <c r="G85" s="326"/>
      <c r="H85" s="326" t="s">
        <v>842</v>
      </c>
      <c r="I85" s="326" t="s">
        <v>828</v>
      </c>
      <c r="J85" s="326">
        <v>20</v>
      </c>
      <c r="K85" s="314"/>
    </row>
    <row r="86" s="1" customFormat="1" ht="15" customHeight="1">
      <c r="B86" s="325"/>
      <c r="C86" s="326" t="s">
        <v>843</v>
      </c>
      <c r="D86" s="326"/>
      <c r="E86" s="326"/>
      <c r="F86" s="327" t="s">
        <v>832</v>
      </c>
      <c r="G86" s="326"/>
      <c r="H86" s="326" t="s">
        <v>844</v>
      </c>
      <c r="I86" s="326" t="s">
        <v>828</v>
      </c>
      <c r="J86" s="326">
        <v>20</v>
      </c>
      <c r="K86" s="314"/>
    </row>
    <row r="87" s="1" customFormat="1" ht="15" customHeight="1">
      <c r="B87" s="325"/>
      <c r="C87" s="300" t="s">
        <v>845</v>
      </c>
      <c r="D87" s="300"/>
      <c r="E87" s="300"/>
      <c r="F87" s="323" t="s">
        <v>832</v>
      </c>
      <c r="G87" s="324"/>
      <c r="H87" s="300" t="s">
        <v>846</v>
      </c>
      <c r="I87" s="300" t="s">
        <v>828</v>
      </c>
      <c r="J87" s="300">
        <v>50</v>
      </c>
      <c r="K87" s="314"/>
    </row>
    <row r="88" s="1" customFormat="1" ht="15" customHeight="1">
      <c r="B88" s="325"/>
      <c r="C88" s="300" t="s">
        <v>847</v>
      </c>
      <c r="D88" s="300"/>
      <c r="E88" s="300"/>
      <c r="F88" s="323" t="s">
        <v>832</v>
      </c>
      <c r="G88" s="324"/>
      <c r="H88" s="300" t="s">
        <v>848</v>
      </c>
      <c r="I88" s="300" t="s">
        <v>828</v>
      </c>
      <c r="J88" s="300">
        <v>20</v>
      </c>
      <c r="K88" s="314"/>
    </row>
    <row r="89" s="1" customFormat="1" ht="15" customHeight="1">
      <c r="B89" s="325"/>
      <c r="C89" s="300" t="s">
        <v>849</v>
      </c>
      <c r="D89" s="300"/>
      <c r="E89" s="300"/>
      <c r="F89" s="323" t="s">
        <v>832</v>
      </c>
      <c r="G89" s="324"/>
      <c r="H89" s="300" t="s">
        <v>850</v>
      </c>
      <c r="I89" s="300" t="s">
        <v>828</v>
      </c>
      <c r="J89" s="300">
        <v>20</v>
      </c>
      <c r="K89" s="314"/>
    </row>
    <row r="90" s="1" customFormat="1" ht="15" customHeight="1">
      <c r="B90" s="325"/>
      <c r="C90" s="300" t="s">
        <v>851</v>
      </c>
      <c r="D90" s="300"/>
      <c r="E90" s="300"/>
      <c r="F90" s="323" t="s">
        <v>832</v>
      </c>
      <c r="G90" s="324"/>
      <c r="H90" s="300" t="s">
        <v>852</v>
      </c>
      <c r="I90" s="300" t="s">
        <v>828</v>
      </c>
      <c r="J90" s="300">
        <v>50</v>
      </c>
      <c r="K90" s="314"/>
    </row>
    <row r="91" s="1" customFormat="1" ht="15" customHeight="1">
      <c r="B91" s="325"/>
      <c r="C91" s="300" t="s">
        <v>853</v>
      </c>
      <c r="D91" s="300"/>
      <c r="E91" s="300"/>
      <c r="F91" s="323" t="s">
        <v>832</v>
      </c>
      <c r="G91" s="324"/>
      <c r="H91" s="300" t="s">
        <v>853</v>
      </c>
      <c r="I91" s="300" t="s">
        <v>828</v>
      </c>
      <c r="J91" s="300">
        <v>50</v>
      </c>
      <c r="K91" s="314"/>
    </row>
    <row r="92" s="1" customFormat="1" ht="15" customHeight="1">
      <c r="B92" s="325"/>
      <c r="C92" s="300" t="s">
        <v>854</v>
      </c>
      <c r="D92" s="300"/>
      <c r="E92" s="300"/>
      <c r="F92" s="323" t="s">
        <v>832</v>
      </c>
      <c r="G92" s="324"/>
      <c r="H92" s="300" t="s">
        <v>855</v>
      </c>
      <c r="I92" s="300" t="s">
        <v>828</v>
      </c>
      <c r="J92" s="300">
        <v>255</v>
      </c>
      <c r="K92" s="314"/>
    </row>
    <row r="93" s="1" customFormat="1" ht="15" customHeight="1">
      <c r="B93" s="325"/>
      <c r="C93" s="300" t="s">
        <v>856</v>
      </c>
      <c r="D93" s="300"/>
      <c r="E93" s="300"/>
      <c r="F93" s="323" t="s">
        <v>826</v>
      </c>
      <c r="G93" s="324"/>
      <c r="H93" s="300" t="s">
        <v>857</v>
      </c>
      <c r="I93" s="300" t="s">
        <v>858</v>
      </c>
      <c r="J93" s="300"/>
      <c r="K93" s="314"/>
    </row>
    <row r="94" s="1" customFormat="1" ht="15" customHeight="1">
      <c r="B94" s="325"/>
      <c r="C94" s="300" t="s">
        <v>859</v>
      </c>
      <c r="D94" s="300"/>
      <c r="E94" s="300"/>
      <c r="F94" s="323" t="s">
        <v>826</v>
      </c>
      <c r="G94" s="324"/>
      <c r="H94" s="300" t="s">
        <v>860</v>
      </c>
      <c r="I94" s="300" t="s">
        <v>861</v>
      </c>
      <c r="J94" s="300"/>
      <c r="K94" s="314"/>
    </row>
    <row r="95" s="1" customFormat="1" ht="15" customHeight="1">
      <c r="B95" s="325"/>
      <c r="C95" s="300" t="s">
        <v>862</v>
      </c>
      <c r="D95" s="300"/>
      <c r="E95" s="300"/>
      <c r="F95" s="323" t="s">
        <v>826</v>
      </c>
      <c r="G95" s="324"/>
      <c r="H95" s="300" t="s">
        <v>862</v>
      </c>
      <c r="I95" s="300" t="s">
        <v>861</v>
      </c>
      <c r="J95" s="300"/>
      <c r="K95" s="314"/>
    </row>
    <row r="96" s="1" customFormat="1" ht="15" customHeight="1">
      <c r="B96" s="325"/>
      <c r="C96" s="300" t="s">
        <v>41</v>
      </c>
      <c r="D96" s="300"/>
      <c r="E96" s="300"/>
      <c r="F96" s="323" t="s">
        <v>826</v>
      </c>
      <c r="G96" s="324"/>
      <c r="H96" s="300" t="s">
        <v>863</v>
      </c>
      <c r="I96" s="300" t="s">
        <v>861</v>
      </c>
      <c r="J96" s="300"/>
      <c r="K96" s="314"/>
    </row>
    <row r="97" s="1" customFormat="1" ht="15" customHeight="1">
      <c r="B97" s="325"/>
      <c r="C97" s="300" t="s">
        <v>51</v>
      </c>
      <c r="D97" s="300"/>
      <c r="E97" s="300"/>
      <c r="F97" s="323" t="s">
        <v>826</v>
      </c>
      <c r="G97" s="324"/>
      <c r="H97" s="300" t="s">
        <v>864</v>
      </c>
      <c r="I97" s="300" t="s">
        <v>861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865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820</v>
      </c>
      <c r="D103" s="315"/>
      <c r="E103" s="315"/>
      <c r="F103" s="315" t="s">
        <v>821</v>
      </c>
      <c r="G103" s="316"/>
      <c r="H103" s="315" t="s">
        <v>57</v>
      </c>
      <c r="I103" s="315" t="s">
        <v>60</v>
      </c>
      <c r="J103" s="315" t="s">
        <v>822</v>
      </c>
      <c r="K103" s="314"/>
    </row>
    <row r="104" s="1" customFormat="1" ht="17.25" customHeight="1">
      <c r="B104" s="312"/>
      <c r="C104" s="317" t="s">
        <v>823</v>
      </c>
      <c r="D104" s="317"/>
      <c r="E104" s="317"/>
      <c r="F104" s="318" t="s">
        <v>824</v>
      </c>
      <c r="G104" s="319"/>
      <c r="H104" s="317"/>
      <c r="I104" s="317"/>
      <c r="J104" s="317" t="s">
        <v>825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56</v>
      </c>
      <c r="D106" s="322"/>
      <c r="E106" s="322"/>
      <c r="F106" s="323" t="s">
        <v>826</v>
      </c>
      <c r="G106" s="300"/>
      <c r="H106" s="300" t="s">
        <v>866</v>
      </c>
      <c r="I106" s="300" t="s">
        <v>828</v>
      </c>
      <c r="J106" s="300">
        <v>20</v>
      </c>
      <c r="K106" s="314"/>
    </row>
    <row r="107" s="1" customFormat="1" ht="15" customHeight="1">
      <c r="B107" s="312"/>
      <c r="C107" s="300" t="s">
        <v>829</v>
      </c>
      <c r="D107" s="300"/>
      <c r="E107" s="300"/>
      <c r="F107" s="323" t="s">
        <v>826</v>
      </c>
      <c r="G107" s="300"/>
      <c r="H107" s="300" t="s">
        <v>866</v>
      </c>
      <c r="I107" s="300" t="s">
        <v>828</v>
      </c>
      <c r="J107" s="300">
        <v>120</v>
      </c>
      <c r="K107" s="314"/>
    </row>
    <row r="108" s="1" customFormat="1" ht="15" customHeight="1">
      <c r="B108" s="325"/>
      <c r="C108" s="300" t="s">
        <v>831</v>
      </c>
      <c r="D108" s="300"/>
      <c r="E108" s="300"/>
      <c r="F108" s="323" t="s">
        <v>832</v>
      </c>
      <c r="G108" s="300"/>
      <c r="H108" s="300" t="s">
        <v>866</v>
      </c>
      <c r="I108" s="300" t="s">
        <v>828</v>
      </c>
      <c r="J108" s="300">
        <v>50</v>
      </c>
      <c r="K108" s="314"/>
    </row>
    <row r="109" s="1" customFormat="1" ht="15" customHeight="1">
      <c r="B109" s="325"/>
      <c r="C109" s="300" t="s">
        <v>834</v>
      </c>
      <c r="D109" s="300"/>
      <c r="E109" s="300"/>
      <c r="F109" s="323" t="s">
        <v>826</v>
      </c>
      <c r="G109" s="300"/>
      <c r="H109" s="300" t="s">
        <v>866</v>
      </c>
      <c r="I109" s="300" t="s">
        <v>836</v>
      </c>
      <c r="J109" s="300"/>
      <c r="K109" s="314"/>
    </row>
    <row r="110" s="1" customFormat="1" ht="15" customHeight="1">
      <c r="B110" s="325"/>
      <c r="C110" s="300" t="s">
        <v>845</v>
      </c>
      <c r="D110" s="300"/>
      <c r="E110" s="300"/>
      <c r="F110" s="323" t="s">
        <v>832</v>
      </c>
      <c r="G110" s="300"/>
      <c r="H110" s="300" t="s">
        <v>866</v>
      </c>
      <c r="I110" s="300" t="s">
        <v>828</v>
      </c>
      <c r="J110" s="300">
        <v>50</v>
      </c>
      <c r="K110" s="314"/>
    </row>
    <row r="111" s="1" customFormat="1" ht="15" customHeight="1">
      <c r="B111" s="325"/>
      <c r="C111" s="300" t="s">
        <v>853</v>
      </c>
      <c r="D111" s="300"/>
      <c r="E111" s="300"/>
      <c r="F111" s="323" t="s">
        <v>832</v>
      </c>
      <c r="G111" s="300"/>
      <c r="H111" s="300" t="s">
        <v>866</v>
      </c>
      <c r="I111" s="300" t="s">
        <v>828</v>
      </c>
      <c r="J111" s="300">
        <v>50</v>
      </c>
      <c r="K111" s="314"/>
    </row>
    <row r="112" s="1" customFormat="1" ht="15" customHeight="1">
      <c r="B112" s="325"/>
      <c r="C112" s="300" t="s">
        <v>851</v>
      </c>
      <c r="D112" s="300"/>
      <c r="E112" s="300"/>
      <c r="F112" s="323" t="s">
        <v>832</v>
      </c>
      <c r="G112" s="300"/>
      <c r="H112" s="300" t="s">
        <v>866</v>
      </c>
      <c r="I112" s="300" t="s">
        <v>828</v>
      </c>
      <c r="J112" s="300">
        <v>50</v>
      </c>
      <c r="K112" s="314"/>
    </row>
    <row r="113" s="1" customFormat="1" ht="15" customHeight="1">
      <c r="B113" s="325"/>
      <c r="C113" s="300" t="s">
        <v>56</v>
      </c>
      <c r="D113" s="300"/>
      <c r="E113" s="300"/>
      <c r="F113" s="323" t="s">
        <v>826</v>
      </c>
      <c r="G113" s="300"/>
      <c r="H113" s="300" t="s">
        <v>867</v>
      </c>
      <c r="I113" s="300" t="s">
        <v>828</v>
      </c>
      <c r="J113" s="300">
        <v>20</v>
      </c>
      <c r="K113" s="314"/>
    </row>
    <row r="114" s="1" customFormat="1" ht="15" customHeight="1">
      <c r="B114" s="325"/>
      <c r="C114" s="300" t="s">
        <v>868</v>
      </c>
      <c r="D114" s="300"/>
      <c r="E114" s="300"/>
      <c r="F114" s="323" t="s">
        <v>826</v>
      </c>
      <c r="G114" s="300"/>
      <c r="H114" s="300" t="s">
        <v>869</v>
      </c>
      <c r="I114" s="300" t="s">
        <v>828</v>
      </c>
      <c r="J114" s="300">
        <v>120</v>
      </c>
      <c r="K114" s="314"/>
    </row>
    <row r="115" s="1" customFormat="1" ht="15" customHeight="1">
      <c r="B115" s="325"/>
      <c r="C115" s="300" t="s">
        <v>41</v>
      </c>
      <c r="D115" s="300"/>
      <c r="E115" s="300"/>
      <c r="F115" s="323" t="s">
        <v>826</v>
      </c>
      <c r="G115" s="300"/>
      <c r="H115" s="300" t="s">
        <v>870</v>
      </c>
      <c r="I115" s="300" t="s">
        <v>861</v>
      </c>
      <c r="J115" s="300"/>
      <c r="K115" s="314"/>
    </row>
    <row r="116" s="1" customFormat="1" ht="15" customHeight="1">
      <c r="B116" s="325"/>
      <c r="C116" s="300" t="s">
        <v>51</v>
      </c>
      <c r="D116" s="300"/>
      <c r="E116" s="300"/>
      <c r="F116" s="323" t="s">
        <v>826</v>
      </c>
      <c r="G116" s="300"/>
      <c r="H116" s="300" t="s">
        <v>871</v>
      </c>
      <c r="I116" s="300" t="s">
        <v>861</v>
      </c>
      <c r="J116" s="300"/>
      <c r="K116" s="314"/>
    </row>
    <row r="117" s="1" customFormat="1" ht="15" customHeight="1">
      <c r="B117" s="325"/>
      <c r="C117" s="300" t="s">
        <v>60</v>
      </c>
      <c r="D117" s="300"/>
      <c r="E117" s="300"/>
      <c r="F117" s="323" t="s">
        <v>826</v>
      </c>
      <c r="G117" s="300"/>
      <c r="H117" s="300" t="s">
        <v>872</v>
      </c>
      <c r="I117" s="300" t="s">
        <v>873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874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820</v>
      </c>
      <c r="D123" s="315"/>
      <c r="E123" s="315"/>
      <c r="F123" s="315" t="s">
        <v>821</v>
      </c>
      <c r="G123" s="316"/>
      <c r="H123" s="315" t="s">
        <v>57</v>
      </c>
      <c r="I123" s="315" t="s">
        <v>60</v>
      </c>
      <c r="J123" s="315" t="s">
        <v>822</v>
      </c>
      <c r="K123" s="344"/>
    </row>
    <row r="124" s="1" customFormat="1" ht="17.25" customHeight="1">
      <c r="B124" s="343"/>
      <c r="C124" s="317" t="s">
        <v>823</v>
      </c>
      <c r="D124" s="317"/>
      <c r="E124" s="317"/>
      <c r="F124" s="318" t="s">
        <v>824</v>
      </c>
      <c r="G124" s="319"/>
      <c r="H124" s="317"/>
      <c r="I124" s="317"/>
      <c r="J124" s="317" t="s">
        <v>825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829</v>
      </c>
      <c r="D126" s="322"/>
      <c r="E126" s="322"/>
      <c r="F126" s="323" t="s">
        <v>826</v>
      </c>
      <c r="G126" s="300"/>
      <c r="H126" s="300" t="s">
        <v>866</v>
      </c>
      <c r="I126" s="300" t="s">
        <v>828</v>
      </c>
      <c r="J126" s="300">
        <v>120</v>
      </c>
      <c r="K126" s="348"/>
    </row>
    <row r="127" s="1" customFormat="1" ht="15" customHeight="1">
      <c r="B127" s="345"/>
      <c r="C127" s="300" t="s">
        <v>875</v>
      </c>
      <c r="D127" s="300"/>
      <c r="E127" s="300"/>
      <c r="F127" s="323" t="s">
        <v>826</v>
      </c>
      <c r="G127" s="300"/>
      <c r="H127" s="300" t="s">
        <v>876</v>
      </c>
      <c r="I127" s="300" t="s">
        <v>828</v>
      </c>
      <c r="J127" s="300" t="s">
        <v>877</v>
      </c>
      <c r="K127" s="348"/>
    </row>
    <row r="128" s="1" customFormat="1" ht="15" customHeight="1">
      <c r="B128" s="345"/>
      <c r="C128" s="300" t="s">
        <v>774</v>
      </c>
      <c r="D128" s="300"/>
      <c r="E128" s="300"/>
      <c r="F128" s="323" t="s">
        <v>826</v>
      </c>
      <c r="G128" s="300"/>
      <c r="H128" s="300" t="s">
        <v>878</v>
      </c>
      <c r="I128" s="300" t="s">
        <v>828</v>
      </c>
      <c r="J128" s="300" t="s">
        <v>877</v>
      </c>
      <c r="K128" s="348"/>
    </row>
    <row r="129" s="1" customFormat="1" ht="15" customHeight="1">
      <c r="B129" s="345"/>
      <c r="C129" s="300" t="s">
        <v>837</v>
      </c>
      <c r="D129" s="300"/>
      <c r="E129" s="300"/>
      <c r="F129" s="323" t="s">
        <v>832</v>
      </c>
      <c r="G129" s="300"/>
      <c r="H129" s="300" t="s">
        <v>838</v>
      </c>
      <c r="I129" s="300" t="s">
        <v>828</v>
      </c>
      <c r="J129" s="300">
        <v>15</v>
      </c>
      <c r="K129" s="348"/>
    </row>
    <row r="130" s="1" customFormat="1" ht="15" customHeight="1">
      <c r="B130" s="345"/>
      <c r="C130" s="326" t="s">
        <v>839</v>
      </c>
      <c r="D130" s="326"/>
      <c r="E130" s="326"/>
      <c r="F130" s="327" t="s">
        <v>832</v>
      </c>
      <c r="G130" s="326"/>
      <c r="H130" s="326" t="s">
        <v>840</v>
      </c>
      <c r="I130" s="326" t="s">
        <v>828</v>
      </c>
      <c r="J130" s="326">
        <v>15</v>
      </c>
      <c r="K130" s="348"/>
    </row>
    <row r="131" s="1" customFormat="1" ht="15" customHeight="1">
      <c r="B131" s="345"/>
      <c r="C131" s="326" t="s">
        <v>841</v>
      </c>
      <c r="D131" s="326"/>
      <c r="E131" s="326"/>
      <c r="F131" s="327" t="s">
        <v>832</v>
      </c>
      <c r="G131" s="326"/>
      <c r="H131" s="326" t="s">
        <v>842</v>
      </c>
      <c r="I131" s="326" t="s">
        <v>828</v>
      </c>
      <c r="J131" s="326">
        <v>20</v>
      </c>
      <c r="K131" s="348"/>
    </row>
    <row r="132" s="1" customFormat="1" ht="15" customHeight="1">
      <c r="B132" s="345"/>
      <c r="C132" s="326" t="s">
        <v>843</v>
      </c>
      <c r="D132" s="326"/>
      <c r="E132" s="326"/>
      <c r="F132" s="327" t="s">
        <v>832</v>
      </c>
      <c r="G132" s="326"/>
      <c r="H132" s="326" t="s">
        <v>844</v>
      </c>
      <c r="I132" s="326" t="s">
        <v>828</v>
      </c>
      <c r="J132" s="326">
        <v>20</v>
      </c>
      <c r="K132" s="348"/>
    </row>
    <row r="133" s="1" customFormat="1" ht="15" customHeight="1">
      <c r="B133" s="345"/>
      <c r="C133" s="300" t="s">
        <v>831</v>
      </c>
      <c r="D133" s="300"/>
      <c r="E133" s="300"/>
      <c r="F133" s="323" t="s">
        <v>832</v>
      </c>
      <c r="G133" s="300"/>
      <c r="H133" s="300" t="s">
        <v>866</v>
      </c>
      <c r="I133" s="300" t="s">
        <v>828</v>
      </c>
      <c r="J133" s="300">
        <v>50</v>
      </c>
      <c r="K133" s="348"/>
    </row>
    <row r="134" s="1" customFormat="1" ht="15" customHeight="1">
      <c r="B134" s="345"/>
      <c r="C134" s="300" t="s">
        <v>845</v>
      </c>
      <c r="D134" s="300"/>
      <c r="E134" s="300"/>
      <c r="F134" s="323" t="s">
        <v>832</v>
      </c>
      <c r="G134" s="300"/>
      <c r="H134" s="300" t="s">
        <v>866</v>
      </c>
      <c r="I134" s="300" t="s">
        <v>828</v>
      </c>
      <c r="J134" s="300">
        <v>50</v>
      </c>
      <c r="K134" s="348"/>
    </row>
    <row r="135" s="1" customFormat="1" ht="15" customHeight="1">
      <c r="B135" s="345"/>
      <c r="C135" s="300" t="s">
        <v>851</v>
      </c>
      <c r="D135" s="300"/>
      <c r="E135" s="300"/>
      <c r="F135" s="323" t="s">
        <v>832</v>
      </c>
      <c r="G135" s="300"/>
      <c r="H135" s="300" t="s">
        <v>866</v>
      </c>
      <c r="I135" s="300" t="s">
        <v>828</v>
      </c>
      <c r="J135" s="300">
        <v>50</v>
      </c>
      <c r="K135" s="348"/>
    </row>
    <row r="136" s="1" customFormat="1" ht="15" customHeight="1">
      <c r="B136" s="345"/>
      <c r="C136" s="300" t="s">
        <v>853</v>
      </c>
      <c r="D136" s="300"/>
      <c r="E136" s="300"/>
      <c r="F136" s="323" t="s">
        <v>832</v>
      </c>
      <c r="G136" s="300"/>
      <c r="H136" s="300" t="s">
        <v>866</v>
      </c>
      <c r="I136" s="300" t="s">
        <v>828</v>
      </c>
      <c r="J136" s="300">
        <v>50</v>
      </c>
      <c r="K136" s="348"/>
    </row>
    <row r="137" s="1" customFormat="1" ht="15" customHeight="1">
      <c r="B137" s="345"/>
      <c r="C137" s="300" t="s">
        <v>854</v>
      </c>
      <c r="D137" s="300"/>
      <c r="E137" s="300"/>
      <c r="F137" s="323" t="s">
        <v>832</v>
      </c>
      <c r="G137" s="300"/>
      <c r="H137" s="300" t="s">
        <v>879</v>
      </c>
      <c r="I137" s="300" t="s">
        <v>828</v>
      </c>
      <c r="J137" s="300">
        <v>255</v>
      </c>
      <c r="K137" s="348"/>
    </row>
    <row r="138" s="1" customFormat="1" ht="15" customHeight="1">
      <c r="B138" s="345"/>
      <c r="C138" s="300" t="s">
        <v>856</v>
      </c>
      <c r="D138" s="300"/>
      <c r="E138" s="300"/>
      <c r="F138" s="323" t="s">
        <v>826</v>
      </c>
      <c r="G138" s="300"/>
      <c r="H138" s="300" t="s">
        <v>880</v>
      </c>
      <c r="I138" s="300" t="s">
        <v>858</v>
      </c>
      <c r="J138" s="300"/>
      <c r="K138" s="348"/>
    </row>
    <row r="139" s="1" customFormat="1" ht="15" customHeight="1">
      <c r="B139" s="345"/>
      <c r="C139" s="300" t="s">
        <v>859</v>
      </c>
      <c r="D139" s="300"/>
      <c r="E139" s="300"/>
      <c r="F139" s="323" t="s">
        <v>826</v>
      </c>
      <c r="G139" s="300"/>
      <c r="H139" s="300" t="s">
        <v>881</v>
      </c>
      <c r="I139" s="300" t="s">
        <v>861</v>
      </c>
      <c r="J139" s="300"/>
      <c r="K139" s="348"/>
    </row>
    <row r="140" s="1" customFormat="1" ht="15" customHeight="1">
      <c r="B140" s="345"/>
      <c r="C140" s="300" t="s">
        <v>862</v>
      </c>
      <c r="D140" s="300"/>
      <c r="E140" s="300"/>
      <c r="F140" s="323" t="s">
        <v>826</v>
      </c>
      <c r="G140" s="300"/>
      <c r="H140" s="300" t="s">
        <v>862</v>
      </c>
      <c r="I140" s="300" t="s">
        <v>861</v>
      </c>
      <c r="J140" s="300"/>
      <c r="K140" s="348"/>
    </row>
    <row r="141" s="1" customFormat="1" ht="15" customHeight="1">
      <c r="B141" s="345"/>
      <c r="C141" s="300" t="s">
        <v>41</v>
      </c>
      <c r="D141" s="300"/>
      <c r="E141" s="300"/>
      <c r="F141" s="323" t="s">
        <v>826</v>
      </c>
      <c r="G141" s="300"/>
      <c r="H141" s="300" t="s">
        <v>882</v>
      </c>
      <c r="I141" s="300" t="s">
        <v>861</v>
      </c>
      <c r="J141" s="300"/>
      <c r="K141" s="348"/>
    </row>
    <row r="142" s="1" customFormat="1" ht="15" customHeight="1">
      <c r="B142" s="345"/>
      <c r="C142" s="300" t="s">
        <v>883</v>
      </c>
      <c r="D142" s="300"/>
      <c r="E142" s="300"/>
      <c r="F142" s="323" t="s">
        <v>826</v>
      </c>
      <c r="G142" s="300"/>
      <c r="H142" s="300" t="s">
        <v>884</v>
      </c>
      <c r="I142" s="300" t="s">
        <v>861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885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820</v>
      </c>
      <c r="D148" s="315"/>
      <c r="E148" s="315"/>
      <c r="F148" s="315" t="s">
        <v>821</v>
      </c>
      <c r="G148" s="316"/>
      <c r="H148" s="315" t="s">
        <v>57</v>
      </c>
      <c r="I148" s="315" t="s">
        <v>60</v>
      </c>
      <c r="J148" s="315" t="s">
        <v>822</v>
      </c>
      <c r="K148" s="314"/>
    </row>
    <row r="149" s="1" customFormat="1" ht="17.25" customHeight="1">
      <c r="B149" s="312"/>
      <c r="C149" s="317" t="s">
        <v>823</v>
      </c>
      <c r="D149" s="317"/>
      <c r="E149" s="317"/>
      <c r="F149" s="318" t="s">
        <v>824</v>
      </c>
      <c r="G149" s="319"/>
      <c r="H149" s="317"/>
      <c r="I149" s="317"/>
      <c r="J149" s="317" t="s">
        <v>825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829</v>
      </c>
      <c r="D151" s="300"/>
      <c r="E151" s="300"/>
      <c r="F151" s="353" t="s">
        <v>826</v>
      </c>
      <c r="G151" s="300"/>
      <c r="H151" s="352" t="s">
        <v>866</v>
      </c>
      <c r="I151" s="352" t="s">
        <v>828</v>
      </c>
      <c r="J151" s="352">
        <v>120</v>
      </c>
      <c r="K151" s="348"/>
    </row>
    <row r="152" s="1" customFormat="1" ht="15" customHeight="1">
      <c r="B152" s="325"/>
      <c r="C152" s="352" t="s">
        <v>875</v>
      </c>
      <c r="D152" s="300"/>
      <c r="E152" s="300"/>
      <c r="F152" s="353" t="s">
        <v>826</v>
      </c>
      <c r="G152" s="300"/>
      <c r="H152" s="352" t="s">
        <v>886</v>
      </c>
      <c r="I152" s="352" t="s">
        <v>828</v>
      </c>
      <c r="J152" s="352" t="s">
        <v>877</v>
      </c>
      <c r="K152" s="348"/>
    </row>
    <row r="153" s="1" customFormat="1" ht="15" customHeight="1">
      <c r="B153" s="325"/>
      <c r="C153" s="352" t="s">
        <v>774</v>
      </c>
      <c r="D153" s="300"/>
      <c r="E153" s="300"/>
      <c r="F153" s="353" t="s">
        <v>826</v>
      </c>
      <c r="G153" s="300"/>
      <c r="H153" s="352" t="s">
        <v>887</v>
      </c>
      <c r="I153" s="352" t="s">
        <v>828</v>
      </c>
      <c r="J153" s="352" t="s">
        <v>877</v>
      </c>
      <c r="K153" s="348"/>
    </row>
    <row r="154" s="1" customFormat="1" ht="15" customHeight="1">
      <c r="B154" s="325"/>
      <c r="C154" s="352" t="s">
        <v>831</v>
      </c>
      <c r="D154" s="300"/>
      <c r="E154" s="300"/>
      <c r="F154" s="353" t="s">
        <v>832</v>
      </c>
      <c r="G154" s="300"/>
      <c r="H154" s="352" t="s">
        <v>866</v>
      </c>
      <c r="I154" s="352" t="s">
        <v>828</v>
      </c>
      <c r="J154" s="352">
        <v>50</v>
      </c>
      <c r="K154" s="348"/>
    </row>
    <row r="155" s="1" customFormat="1" ht="15" customHeight="1">
      <c r="B155" s="325"/>
      <c r="C155" s="352" t="s">
        <v>834</v>
      </c>
      <c r="D155" s="300"/>
      <c r="E155" s="300"/>
      <c r="F155" s="353" t="s">
        <v>826</v>
      </c>
      <c r="G155" s="300"/>
      <c r="H155" s="352" t="s">
        <v>866</v>
      </c>
      <c r="I155" s="352" t="s">
        <v>836</v>
      </c>
      <c r="J155" s="352"/>
      <c r="K155" s="348"/>
    </row>
    <row r="156" s="1" customFormat="1" ht="15" customHeight="1">
      <c r="B156" s="325"/>
      <c r="C156" s="352" t="s">
        <v>845</v>
      </c>
      <c r="D156" s="300"/>
      <c r="E156" s="300"/>
      <c r="F156" s="353" t="s">
        <v>832</v>
      </c>
      <c r="G156" s="300"/>
      <c r="H156" s="352" t="s">
        <v>866</v>
      </c>
      <c r="I156" s="352" t="s">
        <v>828</v>
      </c>
      <c r="J156" s="352">
        <v>50</v>
      </c>
      <c r="K156" s="348"/>
    </row>
    <row r="157" s="1" customFormat="1" ht="15" customHeight="1">
      <c r="B157" s="325"/>
      <c r="C157" s="352" t="s">
        <v>853</v>
      </c>
      <c r="D157" s="300"/>
      <c r="E157" s="300"/>
      <c r="F157" s="353" t="s">
        <v>832</v>
      </c>
      <c r="G157" s="300"/>
      <c r="H157" s="352" t="s">
        <v>866</v>
      </c>
      <c r="I157" s="352" t="s">
        <v>828</v>
      </c>
      <c r="J157" s="352">
        <v>50</v>
      </c>
      <c r="K157" s="348"/>
    </row>
    <row r="158" s="1" customFormat="1" ht="15" customHeight="1">
      <c r="B158" s="325"/>
      <c r="C158" s="352" t="s">
        <v>851</v>
      </c>
      <c r="D158" s="300"/>
      <c r="E158" s="300"/>
      <c r="F158" s="353" t="s">
        <v>832</v>
      </c>
      <c r="G158" s="300"/>
      <c r="H158" s="352" t="s">
        <v>866</v>
      </c>
      <c r="I158" s="352" t="s">
        <v>828</v>
      </c>
      <c r="J158" s="352">
        <v>50</v>
      </c>
      <c r="K158" s="348"/>
    </row>
    <row r="159" s="1" customFormat="1" ht="15" customHeight="1">
      <c r="B159" s="325"/>
      <c r="C159" s="352" t="s">
        <v>96</v>
      </c>
      <c r="D159" s="300"/>
      <c r="E159" s="300"/>
      <c r="F159" s="353" t="s">
        <v>826</v>
      </c>
      <c r="G159" s="300"/>
      <c r="H159" s="352" t="s">
        <v>888</v>
      </c>
      <c r="I159" s="352" t="s">
        <v>828</v>
      </c>
      <c r="J159" s="352" t="s">
        <v>889</v>
      </c>
      <c r="K159" s="348"/>
    </row>
    <row r="160" s="1" customFormat="1" ht="15" customHeight="1">
      <c r="B160" s="325"/>
      <c r="C160" s="352" t="s">
        <v>890</v>
      </c>
      <c r="D160" s="300"/>
      <c r="E160" s="300"/>
      <c r="F160" s="353" t="s">
        <v>826</v>
      </c>
      <c r="G160" s="300"/>
      <c r="H160" s="352" t="s">
        <v>891</v>
      </c>
      <c r="I160" s="352" t="s">
        <v>861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892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820</v>
      </c>
      <c r="D166" s="315"/>
      <c r="E166" s="315"/>
      <c r="F166" s="315" t="s">
        <v>821</v>
      </c>
      <c r="G166" s="357"/>
      <c r="H166" s="358" t="s">
        <v>57</v>
      </c>
      <c r="I166" s="358" t="s">
        <v>60</v>
      </c>
      <c r="J166" s="315" t="s">
        <v>822</v>
      </c>
      <c r="K166" s="292"/>
    </row>
    <row r="167" s="1" customFormat="1" ht="17.25" customHeight="1">
      <c r="B167" s="293"/>
      <c r="C167" s="317" t="s">
        <v>823</v>
      </c>
      <c r="D167" s="317"/>
      <c r="E167" s="317"/>
      <c r="F167" s="318" t="s">
        <v>824</v>
      </c>
      <c r="G167" s="359"/>
      <c r="H167" s="360"/>
      <c r="I167" s="360"/>
      <c r="J167" s="317" t="s">
        <v>825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829</v>
      </c>
      <c r="D169" s="300"/>
      <c r="E169" s="300"/>
      <c r="F169" s="323" t="s">
        <v>826</v>
      </c>
      <c r="G169" s="300"/>
      <c r="H169" s="300" t="s">
        <v>866</v>
      </c>
      <c r="I169" s="300" t="s">
        <v>828</v>
      </c>
      <c r="J169" s="300">
        <v>120</v>
      </c>
      <c r="K169" s="348"/>
    </row>
    <row r="170" s="1" customFormat="1" ht="15" customHeight="1">
      <c r="B170" s="325"/>
      <c r="C170" s="300" t="s">
        <v>875</v>
      </c>
      <c r="D170" s="300"/>
      <c r="E170" s="300"/>
      <c r="F170" s="323" t="s">
        <v>826</v>
      </c>
      <c r="G170" s="300"/>
      <c r="H170" s="300" t="s">
        <v>876</v>
      </c>
      <c r="I170" s="300" t="s">
        <v>828</v>
      </c>
      <c r="J170" s="300" t="s">
        <v>877</v>
      </c>
      <c r="K170" s="348"/>
    </row>
    <row r="171" s="1" customFormat="1" ht="15" customHeight="1">
      <c r="B171" s="325"/>
      <c r="C171" s="300" t="s">
        <v>774</v>
      </c>
      <c r="D171" s="300"/>
      <c r="E171" s="300"/>
      <c r="F171" s="323" t="s">
        <v>826</v>
      </c>
      <c r="G171" s="300"/>
      <c r="H171" s="300" t="s">
        <v>893</v>
      </c>
      <c r="I171" s="300" t="s">
        <v>828</v>
      </c>
      <c r="J171" s="300" t="s">
        <v>877</v>
      </c>
      <c r="K171" s="348"/>
    </row>
    <row r="172" s="1" customFormat="1" ht="15" customHeight="1">
      <c r="B172" s="325"/>
      <c r="C172" s="300" t="s">
        <v>831</v>
      </c>
      <c r="D172" s="300"/>
      <c r="E172" s="300"/>
      <c r="F172" s="323" t="s">
        <v>832</v>
      </c>
      <c r="G172" s="300"/>
      <c r="H172" s="300" t="s">
        <v>893</v>
      </c>
      <c r="I172" s="300" t="s">
        <v>828</v>
      </c>
      <c r="J172" s="300">
        <v>50</v>
      </c>
      <c r="K172" s="348"/>
    </row>
    <row r="173" s="1" customFormat="1" ht="15" customHeight="1">
      <c r="B173" s="325"/>
      <c r="C173" s="300" t="s">
        <v>834</v>
      </c>
      <c r="D173" s="300"/>
      <c r="E173" s="300"/>
      <c r="F173" s="323" t="s">
        <v>826</v>
      </c>
      <c r="G173" s="300"/>
      <c r="H173" s="300" t="s">
        <v>893</v>
      </c>
      <c r="I173" s="300" t="s">
        <v>836</v>
      </c>
      <c r="J173" s="300"/>
      <c r="K173" s="348"/>
    </row>
    <row r="174" s="1" customFormat="1" ht="15" customHeight="1">
      <c r="B174" s="325"/>
      <c r="C174" s="300" t="s">
        <v>845</v>
      </c>
      <c r="D174" s="300"/>
      <c r="E174" s="300"/>
      <c r="F174" s="323" t="s">
        <v>832</v>
      </c>
      <c r="G174" s="300"/>
      <c r="H174" s="300" t="s">
        <v>893</v>
      </c>
      <c r="I174" s="300" t="s">
        <v>828</v>
      </c>
      <c r="J174" s="300">
        <v>50</v>
      </c>
      <c r="K174" s="348"/>
    </row>
    <row r="175" s="1" customFormat="1" ht="15" customHeight="1">
      <c r="B175" s="325"/>
      <c r="C175" s="300" t="s">
        <v>853</v>
      </c>
      <c r="D175" s="300"/>
      <c r="E175" s="300"/>
      <c r="F175" s="323" t="s">
        <v>832</v>
      </c>
      <c r="G175" s="300"/>
      <c r="H175" s="300" t="s">
        <v>893</v>
      </c>
      <c r="I175" s="300" t="s">
        <v>828</v>
      </c>
      <c r="J175" s="300">
        <v>50</v>
      </c>
      <c r="K175" s="348"/>
    </row>
    <row r="176" s="1" customFormat="1" ht="15" customHeight="1">
      <c r="B176" s="325"/>
      <c r="C176" s="300" t="s">
        <v>851</v>
      </c>
      <c r="D176" s="300"/>
      <c r="E176" s="300"/>
      <c r="F176" s="323" t="s">
        <v>832</v>
      </c>
      <c r="G176" s="300"/>
      <c r="H176" s="300" t="s">
        <v>893</v>
      </c>
      <c r="I176" s="300" t="s">
        <v>828</v>
      </c>
      <c r="J176" s="300">
        <v>50</v>
      </c>
      <c r="K176" s="348"/>
    </row>
    <row r="177" s="1" customFormat="1" ht="15" customHeight="1">
      <c r="B177" s="325"/>
      <c r="C177" s="300" t="s">
        <v>110</v>
      </c>
      <c r="D177" s="300"/>
      <c r="E177" s="300"/>
      <c r="F177" s="323" t="s">
        <v>826</v>
      </c>
      <c r="G177" s="300"/>
      <c r="H177" s="300" t="s">
        <v>894</v>
      </c>
      <c r="I177" s="300" t="s">
        <v>895</v>
      </c>
      <c r="J177" s="300"/>
      <c r="K177" s="348"/>
    </row>
    <row r="178" s="1" customFormat="1" ht="15" customHeight="1">
      <c r="B178" s="325"/>
      <c r="C178" s="300" t="s">
        <v>60</v>
      </c>
      <c r="D178" s="300"/>
      <c r="E178" s="300"/>
      <c r="F178" s="323" t="s">
        <v>826</v>
      </c>
      <c r="G178" s="300"/>
      <c r="H178" s="300" t="s">
        <v>896</v>
      </c>
      <c r="I178" s="300" t="s">
        <v>897</v>
      </c>
      <c r="J178" s="300">
        <v>1</v>
      </c>
      <c r="K178" s="348"/>
    </row>
    <row r="179" s="1" customFormat="1" ht="15" customHeight="1">
      <c r="B179" s="325"/>
      <c r="C179" s="300" t="s">
        <v>56</v>
      </c>
      <c r="D179" s="300"/>
      <c r="E179" s="300"/>
      <c r="F179" s="323" t="s">
        <v>826</v>
      </c>
      <c r="G179" s="300"/>
      <c r="H179" s="300" t="s">
        <v>898</v>
      </c>
      <c r="I179" s="300" t="s">
        <v>828</v>
      </c>
      <c r="J179" s="300">
        <v>20</v>
      </c>
      <c r="K179" s="348"/>
    </row>
    <row r="180" s="1" customFormat="1" ht="15" customHeight="1">
      <c r="B180" s="325"/>
      <c r="C180" s="300" t="s">
        <v>57</v>
      </c>
      <c r="D180" s="300"/>
      <c r="E180" s="300"/>
      <c r="F180" s="323" t="s">
        <v>826</v>
      </c>
      <c r="G180" s="300"/>
      <c r="H180" s="300" t="s">
        <v>899</v>
      </c>
      <c r="I180" s="300" t="s">
        <v>828</v>
      </c>
      <c r="J180" s="300">
        <v>255</v>
      </c>
      <c r="K180" s="348"/>
    </row>
    <row r="181" s="1" customFormat="1" ht="15" customHeight="1">
      <c r="B181" s="325"/>
      <c r="C181" s="300" t="s">
        <v>111</v>
      </c>
      <c r="D181" s="300"/>
      <c r="E181" s="300"/>
      <c r="F181" s="323" t="s">
        <v>826</v>
      </c>
      <c r="G181" s="300"/>
      <c r="H181" s="300" t="s">
        <v>790</v>
      </c>
      <c r="I181" s="300" t="s">
        <v>828</v>
      </c>
      <c r="J181" s="300">
        <v>10</v>
      </c>
      <c r="K181" s="348"/>
    </row>
    <row r="182" s="1" customFormat="1" ht="15" customHeight="1">
      <c r="B182" s="325"/>
      <c r="C182" s="300" t="s">
        <v>112</v>
      </c>
      <c r="D182" s="300"/>
      <c r="E182" s="300"/>
      <c r="F182" s="323" t="s">
        <v>826</v>
      </c>
      <c r="G182" s="300"/>
      <c r="H182" s="300" t="s">
        <v>900</v>
      </c>
      <c r="I182" s="300" t="s">
        <v>861</v>
      </c>
      <c r="J182" s="300"/>
      <c r="K182" s="348"/>
    </row>
    <row r="183" s="1" customFormat="1" ht="15" customHeight="1">
      <c r="B183" s="325"/>
      <c r="C183" s="300" t="s">
        <v>901</v>
      </c>
      <c r="D183" s="300"/>
      <c r="E183" s="300"/>
      <c r="F183" s="323" t="s">
        <v>826</v>
      </c>
      <c r="G183" s="300"/>
      <c r="H183" s="300" t="s">
        <v>902</v>
      </c>
      <c r="I183" s="300" t="s">
        <v>861</v>
      </c>
      <c r="J183" s="300"/>
      <c r="K183" s="348"/>
    </row>
    <row r="184" s="1" customFormat="1" ht="15" customHeight="1">
      <c r="B184" s="325"/>
      <c r="C184" s="300" t="s">
        <v>890</v>
      </c>
      <c r="D184" s="300"/>
      <c r="E184" s="300"/>
      <c r="F184" s="323" t="s">
        <v>826</v>
      </c>
      <c r="G184" s="300"/>
      <c r="H184" s="300" t="s">
        <v>903</v>
      </c>
      <c r="I184" s="300" t="s">
        <v>861</v>
      </c>
      <c r="J184" s="300"/>
      <c r="K184" s="348"/>
    </row>
    <row r="185" s="1" customFormat="1" ht="15" customHeight="1">
      <c r="B185" s="325"/>
      <c r="C185" s="300" t="s">
        <v>114</v>
      </c>
      <c r="D185" s="300"/>
      <c r="E185" s="300"/>
      <c r="F185" s="323" t="s">
        <v>832</v>
      </c>
      <c r="G185" s="300"/>
      <c r="H185" s="300" t="s">
        <v>904</v>
      </c>
      <c r="I185" s="300" t="s">
        <v>828</v>
      </c>
      <c r="J185" s="300">
        <v>50</v>
      </c>
      <c r="K185" s="348"/>
    </row>
    <row r="186" s="1" customFormat="1" ht="15" customHeight="1">
      <c r="B186" s="325"/>
      <c r="C186" s="300" t="s">
        <v>905</v>
      </c>
      <c r="D186" s="300"/>
      <c r="E186" s="300"/>
      <c r="F186" s="323" t="s">
        <v>832</v>
      </c>
      <c r="G186" s="300"/>
      <c r="H186" s="300" t="s">
        <v>906</v>
      </c>
      <c r="I186" s="300" t="s">
        <v>907</v>
      </c>
      <c r="J186" s="300"/>
      <c r="K186" s="348"/>
    </row>
    <row r="187" s="1" customFormat="1" ht="15" customHeight="1">
      <c r="B187" s="325"/>
      <c r="C187" s="300" t="s">
        <v>908</v>
      </c>
      <c r="D187" s="300"/>
      <c r="E187" s="300"/>
      <c r="F187" s="323" t="s">
        <v>832</v>
      </c>
      <c r="G187" s="300"/>
      <c r="H187" s="300" t="s">
        <v>909</v>
      </c>
      <c r="I187" s="300" t="s">
        <v>907</v>
      </c>
      <c r="J187" s="300"/>
      <c r="K187" s="348"/>
    </row>
    <row r="188" s="1" customFormat="1" ht="15" customHeight="1">
      <c r="B188" s="325"/>
      <c r="C188" s="300" t="s">
        <v>910</v>
      </c>
      <c r="D188" s="300"/>
      <c r="E188" s="300"/>
      <c r="F188" s="323" t="s">
        <v>832</v>
      </c>
      <c r="G188" s="300"/>
      <c r="H188" s="300" t="s">
        <v>911</v>
      </c>
      <c r="I188" s="300" t="s">
        <v>907</v>
      </c>
      <c r="J188" s="300"/>
      <c r="K188" s="348"/>
    </row>
    <row r="189" s="1" customFormat="1" ht="15" customHeight="1">
      <c r="B189" s="325"/>
      <c r="C189" s="361" t="s">
        <v>912</v>
      </c>
      <c r="D189" s="300"/>
      <c r="E189" s="300"/>
      <c r="F189" s="323" t="s">
        <v>832</v>
      </c>
      <c r="G189" s="300"/>
      <c r="H189" s="300" t="s">
        <v>913</v>
      </c>
      <c r="I189" s="300" t="s">
        <v>914</v>
      </c>
      <c r="J189" s="362" t="s">
        <v>915</v>
      </c>
      <c r="K189" s="348"/>
    </row>
    <row r="190" s="1" customFormat="1" ht="15" customHeight="1">
      <c r="B190" s="325"/>
      <c r="C190" s="361" t="s">
        <v>45</v>
      </c>
      <c r="D190" s="300"/>
      <c r="E190" s="300"/>
      <c r="F190" s="323" t="s">
        <v>826</v>
      </c>
      <c r="G190" s="300"/>
      <c r="H190" s="297" t="s">
        <v>916</v>
      </c>
      <c r="I190" s="300" t="s">
        <v>917</v>
      </c>
      <c r="J190" s="300"/>
      <c r="K190" s="348"/>
    </row>
    <row r="191" s="1" customFormat="1" ht="15" customHeight="1">
      <c r="B191" s="325"/>
      <c r="C191" s="361" t="s">
        <v>918</v>
      </c>
      <c r="D191" s="300"/>
      <c r="E191" s="300"/>
      <c r="F191" s="323" t="s">
        <v>826</v>
      </c>
      <c r="G191" s="300"/>
      <c r="H191" s="300" t="s">
        <v>919</v>
      </c>
      <c r="I191" s="300" t="s">
        <v>861</v>
      </c>
      <c r="J191" s="300"/>
      <c r="K191" s="348"/>
    </row>
    <row r="192" s="1" customFormat="1" ht="15" customHeight="1">
      <c r="B192" s="325"/>
      <c r="C192" s="361" t="s">
        <v>920</v>
      </c>
      <c r="D192" s="300"/>
      <c r="E192" s="300"/>
      <c r="F192" s="323" t="s">
        <v>826</v>
      </c>
      <c r="G192" s="300"/>
      <c r="H192" s="300" t="s">
        <v>921</v>
      </c>
      <c r="I192" s="300" t="s">
        <v>861</v>
      </c>
      <c r="J192" s="300"/>
      <c r="K192" s="348"/>
    </row>
    <row r="193" s="1" customFormat="1" ht="15" customHeight="1">
      <c r="B193" s="325"/>
      <c r="C193" s="361" t="s">
        <v>922</v>
      </c>
      <c r="D193" s="300"/>
      <c r="E193" s="300"/>
      <c r="F193" s="323" t="s">
        <v>832</v>
      </c>
      <c r="G193" s="300"/>
      <c r="H193" s="300" t="s">
        <v>923</v>
      </c>
      <c r="I193" s="300" t="s">
        <v>861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924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925</v>
      </c>
      <c r="D200" s="364"/>
      <c r="E200" s="364"/>
      <c r="F200" s="364" t="s">
        <v>926</v>
      </c>
      <c r="G200" s="365"/>
      <c r="H200" s="364" t="s">
        <v>927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917</v>
      </c>
      <c r="D202" s="300"/>
      <c r="E202" s="300"/>
      <c r="F202" s="323" t="s">
        <v>46</v>
      </c>
      <c r="G202" s="300"/>
      <c r="H202" s="300" t="s">
        <v>928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47</v>
      </c>
      <c r="G203" s="300"/>
      <c r="H203" s="300" t="s">
        <v>929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50</v>
      </c>
      <c r="G204" s="300"/>
      <c r="H204" s="300" t="s">
        <v>930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48</v>
      </c>
      <c r="G205" s="300"/>
      <c r="H205" s="300" t="s">
        <v>931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49</v>
      </c>
      <c r="G206" s="300"/>
      <c r="H206" s="300" t="s">
        <v>932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873</v>
      </c>
      <c r="D208" s="300"/>
      <c r="E208" s="300"/>
      <c r="F208" s="323" t="s">
        <v>82</v>
      </c>
      <c r="G208" s="300"/>
      <c r="H208" s="300" t="s">
        <v>933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768</v>
      </c>
      <c r="G209" s="300"/>
      <c r="H209" s="300" t="s">
        <v>769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766</v>
      </c>
      <c r="G210" s="300"/>
      <c r="H210" s="300" t="s">
        <v>934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770</v>
      </c>
      <c r="G211" s="361"/>
      <c r="H211" s="352" t="s">
        <v>771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772</v>
      </c>
      <c r="G212" s="361"/>
      <c r="H212" s="352" t="s">
        <v>935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897</v>
      </c>
      <c r="D214" s="300"/>
      <c r="E214" s="300"/>
      <c r="F214" s="323">
        <v>1</v>
      </c>
      <c r="G214" s="361"/>
      <c r="H214" s="352" t="s">
        <v>936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937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938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939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2023-02-09T12:56:28Z</dcterms:created>
  <dcterms:modified xsi:type="dcterms:W3CDTF">2023-02-09T12:56:39Z</dcterms:modified>
</cp:coreProperties>
</file>